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15"/>
  <workbookPr codeName="ThisWorkbook" defaultThemeVersion="124226"/>
  <mc:AlternateContent xmlns:mc="http://schemas.openxmlformats.org/markup-compatibility/2006">
    <mc:Choice Requires="x15">
      <x15ac:absPath xmlns:x15ac="http://schemas.microsoft.com/office/spreadsheetml/2010/11/ac" url="C:\Users\user\Downloads\"/>
    </mc:Choice>
  </mc:AlternateContent>
  <xr:revisionPtr revIDLastSave="3" documentId="13_ncr:1_{74130955-C277-485E-A30C-35FAC8F71424}" xr6:coauthVersionLast="47" xr6:coauthVersionMax="47" xr10:uidLastSave="{49F73D19-B69B-4074-8E6E-01D155D940BB}"/>
  <bookViews>
    <workbookView xWindow="28680" yWindow="-120" windowWidth="29040" windowHeight="15720" tabRatio="929" firstSheet="2" activeTab="2" xr2:uid="{00000000-000D-0000-FFFF-FFFF00000000}"/>
  </bookViews>
  <sheets>
    <sheet name="&lt;見本&gt;報告書(車)" sheetId="10" r:id="rId1"/>
    <sheet name="&lt;見本&gt;行程表及び旅費積算書(車)" sheetId="11" r:id="rId2"/>
    <sheet name="報告書(車)" sheetId="12" r:id="rId3"/>
    <sheet name="A(車)" sheetId="13" r:id="rId4"/>
    <sheet name="B(車) " sheetId="16" r:id="rId5"/>
    <sheet name="C(車) " sheetId="17" r:id="rId6"/>
    <sheet name="D(車) " sheetId="18" r:id="rId7"/>
    <sheet name="E(車) " sheetId="19" r:id="rId8"/>
    <sheet name="(参考)宿泊料等" sheetId="4" r:id="rId9"/>
  </sheets>
  <definedNames>
    <definedName name="_xlnm.Print_Area" localSheetId="1">'&lt;見本&gt;行程表及び旅費積算書(車)'!$A$1:$U$27</definedName>
    <definedName name="_xlnm.Print_Area" localSheetId="0">'&lt;見本&gt;報告書(車)'!$A$1:$AI$42</definedName>
    <definedName name="_xlnm.Print_Area" localSheetId="3">'A(車)'!$A$1:$U$50</definedName>
    <definedName name="_xlnm.Print_Area" localSheetId="4">'B(車) '!$A$1:$U$50</definedName>
    <definedName name="_xlnm.Print_Area" localSheetId="5">'C(車) '!$A$1:$U$50</definedName>
    <definedName name="_xlnm.Print_Area" localSheetId="6">'D(車) '!$A$1:$U$50</definedName>
    <definedName name="_xlnm.Print_Area" localSheetId="7">'E(車) '!$A$1:$U$50</definedName>
    <definedName name="_xlnm.Print_Area" localSheetId="2">'報告書(車)'!$A$1:$AI$42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4" i="11" l="1"/>
  <c r="S13" i="11"/>
  <c r="N13" i="11"/>
  <c r="J11" i="11"/>
  <c r="L11" i="11"/>
  <c r="N11" i="11"/>
  <c r="P11" i="11"/>
  <c r="S11" i="11"/>
  <c r="U11" i="11"/>
  <c r="J21" i="16"/>
  <c r="J21" i="17"/>
  <c r="J21" i="18"/>
  <c r="J21" i="19"/>
  <c r="J21" i="13"/>
  <c r="L21" i="13" l="1"/>
  <c r="Q19" i="18"/>
  <c r="M5" i="19"/>
  <c r="B6" i="19"/>
  <c r="S10" i="19" s="1"/>
  <c r="B5" i="19"/>
  <c r="B6" i="18"/>
  <c r="B5" i="18"/>
  <c r="N21" i="19"/>
  <c r="L21" i="19"/>
  <c r="S20" i="19"/>
  <c r="Q20" i="19"/>
  <c r="M20" i="19"/>
  <c r="R20" i="19" s="1"/>
  <c r="Q19" i="19"/>
  <c r="M19" i="19"/>
  <c r="R19" i="19" s="1"/>
  <c r="S18" i="19"/>
  <c r="Q18" i="19"/>
  <c r="M18" i="19"/>
  <c r="R18" i="19" s="1"/>
  <c r="Q17" i="19"/>
  <c r="M17" i="19"/>
  <c r="R17" i="19" s="1"/>
  <c r="S16" i="19"/>
  <c r="Q16" i="19"/>
  <c r="M16" i="19"/>
  <c r="R16" i="19" s="1"/>
  <c r="S15" i="19"/>
  <c r="Q15" i="19"/>
  <c r="M15" i="19"/>
  <c r="R15" i="19" s="1"/>
  <c r="S14" i="19"/>
  <c r="Q14" i="19"/>
  <c r="M14" i="19"/>
  <c r="R14" i="19" s="1"/>
  <c r="Q13" i="19"/>
  <c r="M13" i="19"/>
  <c r="R13" i="19" s="1"/>
  <c r="Q12" i="19"/>
  <c r="O12" i="19"/>
  <c r="T12" i="19" s="1"/>
  <c r="M12" i="19"/>
  <c r="R12" i="19" s="1"/>
  <c r="S11" i="19"/>
  <c r="Q11" i="19"/>
  <c r="M11" i="19"/>
  <c r="R11" i="19" s="1"/>
  <c r="Q10" i="19"/>
  <c r="M10" i="19"/>
  <c r="R10" i="19" s="1"/>
  <c r="S9" i="19"/>
  <c r="Q9" i="19"/>
  <c r="M9" i="19"/>
  <c r="R9" i="19" s="1"/>
  <c r="E2" i="19"/>
  <c r="N1" i="19"/>
  <c r="N21" i="18"/>
  <c r="L21" i="18"/>
  <c r="M5" i="18"/>
  <c r="S20" i="18"/>
  <c r="Q20" i="18"/>
  <c r="M20" i="18"/>
  <c r="R20" i="18" s="1"/>
  <c r="S19" i="18"/>
  <c r="M19" i="18"/>
  <c r="R19" i="18" s="1"/>
  <c r="S18" i="18"/>
  <c r="Q18" i="18"/>
  <c r="M18" i="18"/>
  <c r="R18" i="18" s="1"/>
  <c r="S17" i="18"/>
  <c r="Q17" i="18"/>
  <c r="M17" i="18"/>
  <c r="R17" i="18" s="1"/>
  <c r="S16" i="18"/>
  <c r="Q16" i="18"/>
  <c r="M16" i="18"/>
  <c r="R16" i="18" s="1"/>
  <c r="S15" i="18"/>
  <c r="Q15" i="18"/>
  <c r="M15" i="18"/>
  <c r="R15" i="18" s="1"/>
  <c r="S14" i="18"/>
  <c r="Q14" i="18"/>
  <c r="M14" i="18"/>
  <c r="R14" i="18" s="1"/>
  <c r="Q13" i="18"/>
  <c r="M13" i="18"/>
  <c r="R13" i="18" s="1"/>
  <c r="S13" i="18" s="1"/>
  <c r="S12" i="18"/>
  <c r="Q12" i="18"/>
  <c r="M12" i="18"/>
  <c r="R12" i="18" s="1"/>
  <c r="S11" i="18"/>
  <c r="Q11" i="18"/>
  <c r="M11" i="18"/>
  <c r="R11" i="18" s="1"/>
  <c r="S10" i="18"/>
  <c r="Q10" i="18"/>
  <c r="M10" i="18"/>
  <c r="R10" i="18" s="1"/>
  <c r="S9" i="18"/>
  <c r="Q9" i="18"/>
  <c r="M9" i="18"/>
  <c r="R9" i="18" s="1"/>
  <c r="E2" i="18"/>
  <c r="N1" i="18"/>
  <c r="N1" i="13"/>
  <c r="N1" i="16"/>
  <c r="N1" i="17"/>
  <c r="M10" i="16"/>
  <c r="O10" i="16" s="1"/>
  <c r="M11" i="16"/>
  <c r="O11" i="16" s="1"/>
  <c r="M12" i="16"/>
  <c r="O12" i="16" s="1"/>
  <c r="M13" i="16"/>
  <c r="O13" i="16" s="1"/>
  <c r="M14" i="16"/>
  <c r="O14" i="16" s="1"/>
  <c r="M15" i="16"/>
  <c r="O15" i="16" s="1"/>
  <c r="M16" i="16"/>
  <c r="O16" i="16" s="1"/>
  <c r="M17" i="16"/>
  <c r="O17" i="16" s="1"/>
  <c r="M18" i="16"/>
  <c r="O18" i="16" s="1"/>
  <c r="M19" i="16"/>
  <c r="O19" i="16" s="1"/>
  <c r="M20" i="16"/>
  <c r="O20" i="16" s="1"/>
  <c r="M5" i="11"/>
  <c r="M38" i="10" s="1"/>
  <c r="B5" i="11"/>
  <c r="B6" i="11"/>
  <c r="O11" i="18" l="1"/>
  <c r="T11" i="18" s="1"/>
  <c r="U11" i="18" s="1"/>
  <c r="O11" i="19"/>
  <c r="T11" i="19" s="1"/>
  <c r="U11" i="19"/>
  <c r="S12" i="19"/>
  <c r="S21" i="19" s="1"/>
  <c r="S13" i="19"/>
  <c r="S19" i="19"/>
  <c r="S17" i="19"/>
  <c r="U12" i="19"/>
  <c r="P15" i="16"/>
  <c r="O12" i="18"/>
  <c r="T12" i="18" s="1"/>
  <c r="U12" i="18" s="1"/>
  <c r="O10" i="19"/>
  <c r="T10" i="19" s="1"/>
  <c r="U10" i="19" s="1"/>
  <c r="O13" i="19"/>
  <c r="T13" i="19" s="1"/>
  <c r="U13" i="19" s="1"/>
  <c r="O10" i="18"/>
  <c r="T10" i="18" s="1"/>
  <c r="U10" i="18" s="1"/>
  <c r="O13" i="18"/>
  <c r="T13" i="18" s="1"/>
  <c r="U13" i="18" s="1"/>
  <c r="O9" i="18"/>
  <c r="T9" i="18" s="1"/>
  <c r="Q21" i="19"/>
  <c r="Q21" i="18"/>
  <c r="O17" i="18"/>
  <c r="T17" i="18" s="1"/>
  <c r="U17" i="18" s="1"/>
  <c r="O14" i="18"/>
  <c r="T14" i="18" s="1"/>
  <c r="U14" i="18" s="1"/>
  <c r="O14" i="19"/>
  <c r="T14" i="19" s="1"/>
  <c r="U14" i="19" s="1"/>
  <c r="O16" i="18"/>
  <c r="T16" i="18" s="1"/>
  <c r="U16" i="18" s="1"/>
  <c r="O16" i="19"/>
  <c r="O17" i="19"/>
  <c r="O18" i="19"/>
  <c r="O19" i="19"/>
  <c r="O20" i="19"/>
  <c r="O18" i="18"/>
  <c r="T18" i="18" s="1"/>
  <c r="U18" i="18" s="1"/>
  <c r="O9" i="19"/>
  <c r="T9" i="19" s="1"/>
  <c r="O15" i="18"/>
  <c r="T15" i="18" s="1"/>
  <c r="U15" i="18" s="1"/>
  <c r="O15" i="19"/>
  <c r="T15" i="19" s="1"/>
  <c r="U15" i="19" s="1"/>
  <c r="S21" i="18"/>
  <c r="R5" i="19"/>
  <c r="P9" i="19"/>
  <c r="P10" i="19"/>
  <c r="P11" i="19"/>
  <c r="P12" i="19"/>
  <c r="P13" i="19"/>
  <c r="O20" i="18"/>
  <c r="R5" i="18"/>
  <c r="P9" i="18"/>
  <c r="P10" i="18"/>
  <c r="P11" i="18"/>
  <c r="P12" i="18"/>
  <c r="P13" i="18"/>
  <c r="P16" i="18"/>
  <c r="P17" i="18"/>
  <c r="P18" i="18"/>
  <c r="O19" i="18"/>
  <c r="S10" i="11"/>
  <c r="R10" i="11"/>
  <c r="Q10" i="11"/>
  <c r="M10" i="11"/>
  <c r="O10" i="11" s="1"/>
  <c r="T10" i="11" s="1"/>
  <c r="U10" i="11" s="1"/>
  <c r="Q9" i="11"/>
  <c r="Q11" i="11" s="1"/>
  <c r="M9" i="11"/>
  <c r="R9" i="11" s="1"/>
  <c r="R5" i="11"/>
  <c r="E2" i="17"/>
  <c r="E2" i="16"/>
  <c r="E2" i="13"/>
  <c r="B5" i="17"/>
  <c r="B6" i="17"/>
  <c r="B5" i="16"/>
  <c r="B6" i="16"/>
  <c r="P17" i="16" s="1"/>
  <c r="N21" i="17"/>
  <c r="L21" i="17"/>
  <c r="M5" i="17"/>
  <c r="Q20" i="17"/>
  <c r="M20" i="17"/>
  <c r="R20" i="17" s="1"/>
  <c r="S20" i="17" s="1"/>
  <c r="Q19" i="17"/>
  <c r="M19" i="17"/>
  <c r="O19" i="17" s="1"/>
  <c r="Q18" i="17"/>
  <c r="M18" i="17"/>
  <c r="Q17" i="17"/>
  <c r="M17" i="17"/>
  <c r="Q16" i="17"/>
  <c r="M16" i="17"/>
  <c r="Q15" i="17"/>
  <c r="M15" i="17"/>
  <c r="O15" i="17" s="1"/>
  <c r="Q14" i="17"/>
  <c r="M14" i="17"/>
  <c r="Q13" i="17"/>
  <c r="M13" i="17"/>
  <c r="Q12" i="17"/>
  <c r="M12" i="17"/>
  <c r="Q11" i="17"/>
  <c r="M11" i="17"/>
  <c r="O11" i="17" s="1"/>
  <c r="Q10" i="17"/>
  <c r="M10" i="17"/>
  <c r="Q9" i="17"/>
  <c r="M9" i="17"/>
  <c r="O9" i="17" s="1"/>
  <c r="P9" i="17" s="1"/>
  <c r="N21" i="16"/>
  <c r="L21" i="16"/>
  <c r="M5" i="16"/>
  <c r="R5" i="16" s="1"/>
  <c r="Q20" i="16"/>
  <c r="T20" i="16"/>
  <c r="R20" i="16"/>
  <c r="S20" i="16" s="1"/>
  <c r="Q19" i="16"/>
  <c r="R19" i="16"/>
  <c r="S19" i="16" s="1"/>
  <c r="R18" i="16"/>
  <c r="S18" i="16" s="1"/>
  <c r="Q18" i="16"/>
  <c r="T18" i="16"/>
  <c r="Q17" i="16"/>
  <c r="T17" i="16"/>
  <c r="Q16" i="16"/>
  <c r="T16" i="16"/>
  <c r="U16" i="16" s="1"/>
  <c r="R16" i="16"/>
  <c r="S16" i="16" s="1"/>
  <c r="Q15" i="16"/>
  <c r="R15" i="16"/>
  <c r="S15" i="16" s="1"/>
  <c r="R14" i="16"/>
  <c r="S14" i="16" s="1"/>
  <c r="Q14" i="16"/>
  <c r="T14" i="16"/>
  <c r="U14" i="16" s="1"/>
  <c r="Q13" i="16"/>
  <c r="T13" i="16"/>
  <c r="U13" i="16" s="1"/>
  <c r="Q12" i="16"/>
  <c r="T12" i="16"/>
  <c r="U12" i="16" s="1"/>
  <c r="R12" i="16"/>
  <c r="S12" i="16" s="1"/>
  <c r="Q11" i="16"/>
  <c r="R11" i="16"/>
  <c r="S11" i="16" s="1"/>
  <c r="R10" i="16"/>
  <c r="S10" i="16" s="1"/>
  <c r="Q10" i="16"/>
  <c r="T10" i="16"/>
  <c r="U10" i="16" s="1"/>
  <c r="Q9" i="16"/>
  <c r="M9" i="16"/>
  <c r="O9" i="16" s="1"/>
  <c r="P9" i="16" s="1"/>
  <c r="B6" i="13"/>
  <c r="B5" i="13"/>
  <c r="N21" i="13"/>
  <c r="M5" i="13"/>
  <c r="Q20" i="13"/>
  <c r="M20" i="13"/>
  <c r="R20" i="13" s="1"/>
  <c r="S20" i="13" s="1"/>
  <c r="Q19" i="13"/>
  <c r="M19" i="13"/>
  <c r="R19" i="13" s="1"/>
  <c r="S19" i="13" s="1"/>
  <c r="Q18" i="13"/>
  <c r="M18" i="13"/>
  <c r="O18" i="13" s="1"/>
  <c r="Q17" i="13"/>
  <c r="M17" i="13"/>
  <c r="O17" i="13" s="1"/>
  <c r="Q16" i="13"/>
  <c r="M16" i="13"/>
  <c r="R16" i="13" s="1"/>
  <c r="S16" i="13" s="1"/>
  <c r="Q15" i="13"/>
  <c r="M15" i="13"/>
  <c r="R15" i="13" s="1"/>
  <c r="S15" i="13" s="1"/>
  <c r="Q14" i="13"/>
  <c r="M14" i="13"/>
  <c r="O14" i="13" s="1"/>
  <c r="Q13" i="13"/>
  <c r="M13" i="13"/>
  <c r="O13" i="13" s="1"/>
  <c r="Q12" i="13"/>
  <c r="M12" i="13"/>
  <c r="R12" i="13" s="1"/>
  <c r="S12" i="13" s="1"/>
  <c r="Q11" i="13"/>
  <c r="M11" i="13"/>
  <c r="R11" i="13" s="1"/>
  <c r="S11" i="13" s="1"/>
  <c r="Q10" i="13"/>
  <c r="M10" i="13"/>
  <c r="O10" i="13" s="1"/>
  <c r="Q9" i="13"/>
  <c r="M9" i="13"/>
  <c r="O9" i="13" s="1"/>
  <c r="S9" i="11" l="1"/>
  <c r="P13" i="16"/>
  <c r="P12" i="16"/>
  <c r="P19" i="16"/>
  <c r="P10" i="16"/>
  <c r="U17" i="16"/>
  <c r="P14" i="16"/>
  <c r="P16" i="16"/>
  <c r="P20" i="16"/>
  <c r="P11" i="16"/>
  <c r="U18" i="16"/>
  <c r="U20" i="16"/>
  <c r="P18" i="16"/>
  <c r="Q21" i="16"/>
  <c r="Q21" i="17"/>
  <c r="P14" i="19"/>
  <c r="P14" i="18"/>
  <c r="T18" i="13"/>
  <c r="U18" i="13" s="1"/>
  <c r="P18" i="13"/>
  <c r="T11" i="17"/>
  <c r="U11" i="17" s="1"/>
  <c r="P11" i="17"/>
  <c r="P17" i="19"/>
  <c r="T17" i="19"/>
  <c r="U17" i="19" s="1"/>
  <c r="P16" i="19"/>
  <c r="T16" i="19"/>
  <c r="U16" i="19" s="1"/>
  <c r="P20" i="19"/>
  <c r="T20" i="19"/>
  <c r="U20" i="19" s="1"/>
  <c r="T10" i="13"/>
  <c r="U10" i="13" s="1"/>
  <c r="P10" i="13"/>
  <c r="T13" i="13"/>
  <c r="U13" i="13" s="1"/>
  <c r="P13" i="13"/>
  <c r="T19" i="17"/>
  <c r="U19" i="17" s="1"/>
  <c r="P19" i="17"/>
  <c r="P19" i="19"/>
  <c r="T19" i="19"/>
  <c r="U19" i="19" s="1"/>
  <c r="T14" i="13"/>
  <c r="U14" i="13" s="1"/>
  <c r="P14" i="13"/>
  <c r="T17" i="13"/>
  <c r="U17" i="13" s="1"/>
  <c r="P17" i="13"/>
  <c r="P18" i="19"/>
  <c r="T18" i="19"/>
  <c r="U18" i="19" s="1"/>
  <c r="T9" i="13"/>
  <c r="U9" i="13" s="1"/>
  <c r="P9" i="13"/>
  <c r="P15" i="19"/>
  <c r="T15" i="17"/>
  <c r="U15" i="17" s="1"/>
  <c r="P15" i="17"/>
  <c r="P15" i="18"/>
  <c r="U9" i="19"/>
  <c r="T20" i="18"/>
  <c r="U20" i="18" s="1"/>
  <c r="P20" i="18"/>
  <c r="U9" i="18"/>
  <c r="T19" i="18"/>
  <c r="U19" i="18" s="1"/>
  <c r="P19" i="18"/>
  <c r="O12" i="17"/>
  <c r="O16" i="17"/>
  <c r="O20" i="17"/>
  <c r="R10" i="17"/>
  <c r="S10" i="17" s="1"/>
  <c r="O10" i="17"/>
  <c r="R14" i="17"/>
  <c r="S14" i="17" s="1"/>
  <c r="O14" i="17"/>
  <c r="R18" i="17"/>
  <c r="S18" i="17" s="1"/>
  <c r="O18" i="17"/>
  <c r="R12" i="17"/>
  <c r="S12" i="17" s="1"/>
  <c r="R16" i="17"/>
  <c r="S16" i="17" s="1"/>
  <c r="R11" i="17"/>
  <c r="S11" i="17" s="1"/>
  <c r="O13" i="17"/>
  <c r="P13" i="17" s="1"/>
  <c r="R15" i="17"/>
  <c r="S15" i="17" s="1"/>
  <c r="O17" i="17"/>
  <c r="R19" i="17"/>
  <c r="S19" i="17" s="1"/>
  <c r="R10" i="13"/>
  <c r="S10" i="13" s="1"/>
  <c r="O12" i="13"/>
  <c r="R14" i="13"/>
  <c r="S14" i="13" s="1"/>
  <c r="O16" i="13"/>
  <c r="R18" i="13"/>
  <c r="S18" i="13" s="1"/>
  <c r="O20" i="13"/>
  <c r="Q21" i="13"/>
  <c r="R13" i="13"/>
  <c r="S13" i="13" s="1"/>
  <c r="R17" i="13"/>
  <c r="S17" i="13" s="1"/>
  <c r="O9" i="11"/>
  <c r="T9" i="17"/>
  <c r="R5" i="17"/>
  <c r="R9" i="17"/>
  <c r="S9" i="17" s="1"/>
  <c r="R13" i="17"/>
  <c r="S13" i="17" s="1"/>
  <c r="R17" i="17"/>
  <c r="S17" i="17" s="1"/>
  <c r="T9" i="16"/>
  <c r="R9" i="16"/>
  <c r="S9" i="16" s="1"/>
  <c r="T11" i="16"/>
  <c r="U11" i="16" s="1"/>
  <c r="R13" i="16"/>
  <c r="S13" i="16" s="1"/>
  <c r="T15" i="16"/>
  <c r="U15" i="16" s="1"/>
  <c r="R17" i="16"/>
  <c r="S17" i="16" s="1"/>
  <c r="T19" i="16"/>
  <c r="U19" i="16" s="1"/>
  <c r="R9" i="13"/>
  <c r="R5" i="13"/>
  <c r="O11" i="13"/>
  <c r="O15" i="13"/>
  <c r="O19" i="13"/>
  <c r="P21" i="16" l="1"/>
  <c r="N23" i="16" s="1"/>
  <c r="P21" i="19"/>
  <c r="N23" i="19" s="1"/>
  <c r="T13" i="17"/>
  <c r="U13" i="17" s="1"/>
  <c r="S21" i="16"/>
  <c r="U21" i="19"/>
  <c r="S23" i="19" s="1"/>
  <c r="S21" i="17"/>
  <c r="T12" i="13"/>
  <c r="U12" i="13" s="1"/>
  <c r="P12" i="13"/>
  <c r="T14" i="17"/>
  <c r="U14" i="17" s="1"/>
  <c r="P14" i="17"/>
  <c r="T12" i="17"/>
  <c r="U12" i="17" s="1"/>
  <c r="P12" i="17"/>
  <c r="P21" i="18"/>
  <c r="N23" i="18" s="1"/>
  <c r="T19" i="13"/>
  <c r="U19" i="13" s="1"/>
  <c r="P19" i="13"/>
  <c r="T20" i="13"/>
  <c r="U20" i="13" s="1"/>
  <c r="P20" i="13"/>
  <c r="T10" i="17"/>
  <c r="U10" i="17" s="1"/>
  <c r="P10" i="17"/>
  <c r="T17" i="17"/>
  <c r="U17" i="17" s="1"/>
  <c r="P17" i="17"/>
  <c r="T11" i="13"/>
  <c r="U11" i="13" s="1"/>
  <c r="P11" i="13"/>
  <c r="T16" i="13"/>
  <c r="U16" i="13" s="1"/>
  <c r="P16" i="13"/>
  <c r="T18" i="17"/>
  <c r="U18" i="17" s="1"/>
  <c r="P18" i="17"/>
  <c r="T20" i="17"/>
  <c r="U20" i="17" s="1"/>
  <c r="P20" i="17"/>
  <c r="T16" i="17"/>
  <c r="U16" i="17" s="1"/>
  <c r="P16" i="17"/>
  <c r="S9" i="13"/>
  <c r="S21" i="13" s="1"/>
  <c r="T15" i="13"/>
  <c r="U15" i="13" s="1"/>
  <c r="P15" i="13"/>
  <c r="U21" i="18"/>
  <c r="S23" i="18" s="1"/>
  <c r="T9" i="11"/>
  <c r="U9" i="17"/>
  <c r="U9" i="16"/>
  <c r="U21" i="16" s="1"/>
  <c r="S23" i="16" l="1"/>
  <c r="S24" i="19"/>
  <c r="P21" i="17"/>
  <c r="N23" i="17" s="1"/>
  <c r="U21" i="13"/>
  <c r="S23" i="13" s="1"/>
  <c r="P21" i="13"/>
  <c r="N23" i="13" s="1"/>
  <c r="U21" i="17"/>
  <c r="S23" i="17" s="1"/>
  <c r="S24" i="18"/>
  <c r="U9" i="11"/>
  <c r="S24" i="16"/>
  <c r="S24" i="17" l="1"/>
  <c r="M38" i="12"/>
  <c r="S24" i="13"/>
  <c r="V38" i="12"/>
  <c r="V38" i="10"/>
  <c r="Q1" i="11"/>
  <c r="AE38" i="12" l="1"/>
  <c r="V12" i="12"/>
  <c r="V11" i="12"/>
  <c r="E2" i="11"/>
  <c r="V12" i="10"/>
  <c r="V11" i="10"/>
  <c r="J37" i="10" l="1"/>
  <c r="V37" i="12" l="1"/>
  <c r="J37" i="12"/>
  <c r="AE37" i="12" l="1"/>
  <c r="V37" i="10"/>
  <c r="AE38" i="10"/>
  <c r="AE37" i="10" s="1"/>
</calcChain>
</file>

<file path=xl/sharedStrings.xml><?xml version="1.0" encoding="utf-8"?>
<sst xmlns="http://schemas.openxmlformats.org/spreadsheetml/2006/main" count="617" uniqueCount="182">
  <si>
    <t>4．その他参考となる事項</t>
  </si>
  <si>
    <t>実施した補助対象事業の費目：</t>
    <phoneticPr fontId="7"/>
  </si>
  <si>
    <t>自立訓練提供支援費</t>
  </si>
  <si>
    <r>
      <rPr>
        <b/>
        <sz val="9"/>
        <color rgb="FFFF0000"/>
        <rFont val="游ゴシック"/>
        <family val="3"/>
        <charset val="128"/>
      </rPr>
      <t xml:space="preserve">見本 </t>
    </r>
    <r>
      <rPr>
        <b/>
        <sz val="9"/>
        <rFont val="游ゴシック"/>
        <family val="3"/>
        <charset val="128"/>
      </rPr>
      <t>出張等実績報告書&lt;補助対象事業者所有の自家用車を使用した場合&gt;</t>
    </r>
    <rPh sb="0" eb="2">
      <t>ミホン</t>
    </rPh>
    <rPh sb="3" eb="5">
      <t>シュッチョウ</t>
    </rPh>
    <rPh sb="6" eb="8">
      <t>ジッセキ</t>
    </rPh>
    <rPh sb="8" eb="11">
      <t>ホウコクショ</t>
    </rPh>
    <phoneticPr fontId="5"/>
  </si>
  <si>
    <t>法人名
施設名
代表者役職・氏名</t>
    <rPh sb="0" eb="2">
      <t>ホウジン</t>
    </rPh>
    <rPh sb="2" eb="3">
      <t>メイ</t>
    </rPh>
    <rPh sb="4" eb="7">
      <t>シセツメイ</t>
    </rPh>
    <phoneticPr fontId="5"/>
  </si>
  <si>
    <t>社会福祉法人国交会自動車苑　
千代田リハビリテーションセンター</t>
    <rPh sb="0" eb="9">
      <t>シャカイフクシホウジンコッコウカイ</t>
    </rPh>
    <rPh sb="9" eb="12">
      <t>ジドウシャ</t>
    </rPh>
    <rPh sb="12" eb="13">
      <t>エン</t>
    </rPh>
    <phoneticPr fontId="5"/>
  </si>
  <si>
    <t>理事長　国土　太郎</t>
    <phoneticPr fontId="5"/>
  </si>
  <si>
    <t>１．</t>
    <phoneticPr fontId="5"/>
  </si>
  <si>
    <t>出張等の概要</t>
  </si>
  <si>
    <t>①</t>
    <phoneticPr fontId="6"/>
  </si>
  <si>
    <t>出張日時</t>
  </si>
  <si>
    <t>：</t>
    <phoneticPr fontId="5"/>
  </si>
  <si>
    <t>　</t>
    <phoneticPr fontId="5"/>
  </si>
  <si>
    <t>②</t>
    <phoneticPr fontId="6"/>
  </si>
  <si>
    <t>出張先</t>
  </si>
  <si>
    <t>（施設名）</t>
    <rPh sb="1" eb="2">
      <t>シ</t>
    </rPh>
    <rPh sb="2" eb="3">
      <t>セツ</t>
    </rPh>
    <rPh sb="3" eb="4">
      <t>メイ</t>
    </rPh>
    <phoneticPr fontId="6"/>
  </si>
  <si>
    <t>〇×病院</t>
    <rPh sb="2" eb="4">
      <t>ビョウイン</t>
    </rPh>
    <phoneticPr fontId="5"/>
  </si>
  <si>
    <t>（住所）</t>
    <rPh sb="1" eb="2">
      <t>ジュウ</t>
    </rPh>
    <rPh sb="2" eb="3">
      <t>ジョ</t>
    </rPh>
    <phoneticPr fontId="6"/>
  </si>
  <si>
    <t>〇〇県○○市○○町〇-×-〇</t>
    <rPh sb="2" eb="3">
      <t>ケン</t>
    </rPh>
    <rPh sb="5" eb="6">
      <t>シ</t>
    </rPh>
    <rPh sb="8" eb="9">
      <t>チョウ</t>
    </rPh>
    <phoneticPr fontId="5"/>
  </si>
  <si>
    <t>③</t>
    <phoneticPr fontId="6"/>
  </si>
  <si>
    <t>出張者（役職、氏名）</t>
    <phoneticPr fontId="5"/>
  </si>
  <si>
    <t>（役職A）</t>
    <rPh sb="1" eb="3">
      <t>ヤクショク</t>
    </rPh>
    <phoneticPr fontId="6"/>
  </si>
  <si>
    <t>各種福祉士</t>
    <rPh sb="0" eb="2">
      <t>カクシュ</t>
    </rPh>
    <rPh sb="2" eb="5">
      <t>フクシシ</t>
    </rPh>
    <phoneticPr fontId="5"/>
  </si>
  <si>
    <t>（氏名A）</t>
    <rPh sb="1" eb="3">
      <t>シメイ</t>
    </rPh>
    <phoneticPr fontId="6"/>
  </si>
  <si>
    <t>東山　恵子</t>
    <rPh sb="0" eb="2">
      <t>ヒガシヤマ</t>
    </rPh>
    <rPh sb="3" eb="5">
      <t>ケイコ</t>
    </rPh>
    <phoneticPr fontId="5"/>
  </si>
  <si>
    <t>（役職B）</t>
    <phoneticPr fontId="5"/>
  </si>
  <si>
    <t>（氏名B）</t>
    <phoneticPr fontId="5"/>
  </si>
  <si>
    <t>（役職C）</t>
    <phoneticPr fontId="5"/>
  </si>
  <si>
    <t>（氏名C）</t>
    <phoneticPr fontId="5"/>
  </si>
  <si>
    <t>（役職D）</t>
    <phoneticPr fontId="5"/>
  </si>
  <si>
    <t>（氏名D）</t>
    <phoneticPr fontId="5"/>
  </si>
  <si>
    <t>（役職E）</t>
    <phoneticPr fontId="5"/>
  </si>
  <si>
    <t>（氏名E）</t>
    <phoneticPr fontId="5"/>
  </si>
  <si>
    <t>④出張等の内容</t>
    <rPh sb="1" eb="3">
      <t>シュッチョウ</t>
    </rPh>
    <phoneticPr fontId="6"/>
  </si>
  <si>
    <t>別紙参照
（※出張等の概要、配布資料等を添付すること。）</t>
    <rPh sb="0" eb="2">
      <t>ベッシ</t>
    </rPh>
    <rPh sb="2" eb="4">
      <t>サンショウ</t>
    </rPh>
    <rPh sb="7" eb="9">
      <t>シュッチョウ</t>
    </rPh>
    <rPh sb="9" eb="10">
      <t>トウ</t>
    </rPh>
    <rPh sb="11" eb="13">
      <t>ガイヨウ</t>
    </rPh>
    <rPh sb="14" eb="16">
      <t>ハイフ</t>
    </rPh>
    <rPh sb="16" eb="18">
      <t>シリョウ</t>
    </rPh>
    <rPh sb="18" eb="19">
      <t>トウ</t>
    </rPh>
    <rPh sb="20" eb="22">
      <t>テンプ</t>
    </rPh>
    <phoneticPr fontId="6"/>
  </si>
  <si>
    <t>⑤当該出張により期待される高次脳機能障害者の社会復帰促進への効果</t>
    <rPh sb="1" eb="3">
      <t>トウガイ</t>
    </rPh>
    <rPh sb="3" eb="5">
      <t>シュッチョウ</t>
    </rPh>
    <rPh sb="8" eb="10">
      <t>キタイ</t>
    </rPh>
    <rPh sb="13" eb="16">
      <t>コウジノウ</t>
    </rPh>
    <rPh sb="16" eb="18">
      <t>キノウ</t>
    </rPh>
    <rPh sb="18" eb="21">
      <t>ショウガイシャ</t>
    </rPh>
    <rPh sb="22" eb="24">
      <t>シャカイ</t>
    </rPh>
    <rPh sb="24" eb="26">
      <t>フッキ</t>
    </rPh>
    <rPh sb="26" eb="28">
      <t>ソクシン</t>
    </rPh>
    <phoneticPr fontId="6"/>
  </si>
  <si>
    <t>　地域連携支援の基本構造の構築の為、各種事業所・市町村役場等への訪問を実施。（人材の養成や受け皿の拡充）
　その他、高次脳機能障害を多くの住民に普及させることで、就労先、地域生活での理解を進め、支え思いやる体制の構築を目標とする。</t>
    <phoneticPr fontId="6"/>
  </si>
  <si>
    <t>２．</t>
    <phoneticPr fontId="5"/>
  </si>
  <si>
    <t>出張等の旅行行程</t>
  </si>
  <si>
    <t>別紙「行程表及び旅費積算書」のとおり</t>
    <rPh sb="1" eb="3">
      <t>リョヒ</t>
    </rPh>
    <rPh sb="3" eb="6">
      <t>コウテイヒョウ</t>
    </rPh>
    <rPh sb="4" eb="6">
      <t>ホウホウ</t>
    </rPh>
    <rPh sb="8" eb="10">
      <t>ベッシ</t>
    </rPh>
    <phoneticPr fontId="5"/>
  </si>
  <si>
    <t>３．</t>
    <phoneticPr fontId="5"/>
  </si>
  <si>
    <t>出張等の参加に要した経費</t>
    <phoneticPr fontId="5"/>
  </si>
  <si>
    <t>補助対象経費の合計</t>
    <rPh sb="0" eb="2">
      <t>ホジョ</t>
    </rPh>
    <rPh sb="2" eb="4">
      <t>タイショウ</t>
    </rPh>
    <rPh sb="4" eb="6">
      <t>ケイヒ</t>
    </rPh>
    <rPh sb="7" eb="9">
      <t>ゴウケイ</t>
    </rPh>
    <phoneticPr fontId="5"/>
  </si>
  <si>
    <t>補助金申請額の合計</t>
    <rPh sb="0" eb="3">
      <t>ホジョキン</t>
    </rPh>
    <rPh sb="3" eb="5">
      <t>シンセイ</t>
    </rPh>
    <rPh sb="5" eb="6">
      <t>ガク</t>
    </rPh>
    <rPh sb="7" eb="9">
      <t>ゴウケイ</t>
    </rPh>
    <phoneticPr fontId="5"/>
  </si>
  <si>
    <t>自己負担額</t>
    <rPh sb="0" eb="2">
      <t>ジコ</t>
    </rPh>
    <rPh sb="2" eb="5">
      <t>フタンガク</t>
    </rPh>
    <phoneticPr fontId="5"/>
  </si>
  <si>
    <t>旅費</t>
    <rPh sb="0" eb="2">
      <t>リョヒ</t>
    </rPh>
    <phoneticPr fontId="5"/>
  </si>
  <si>
    <t>補助対象経費</t>
    <rPh sb="0" eb="2">
      <t>ホジョ</t>
    </rPh>
    <rPh sb="2" eb="4">
      <t>タイショウ</t>
    </rPh>
    <rPh sb="4" eb="6">
      <t>ケイヒ</t>
    </rPh>
    <phoneticPr fontId="5"/>
  </si>
  <si>
    <t>補助金申請額</t>
    <rPh sb="0" eb="3">
      <t>ホジョキン</t>
    </rPh>
    <rPh sb="3" eb="6">
      <t>シンセイガク</t>
    </rPh>
    <phoneticPr fontId="5"/>
  </si>
  <si>
    <t>※旅費の積算方法は、別紙「旅行行程表及び旅費積算書」のとおり</t>
    <rPh sb="1" eb="3">
      <t>リョヒ</t>
    </rPh>
    <rPh sb="4" eb="6">
      <t>セキサン</t>
    </rPh>
    <rPh sb="6" eb="8">
      <t>ホウホウ</t>
    </rPh>
    <rPh sb="10" eb="12">
      <t>ベッシ</t>
    </rPh>
    <phoneticPr fontId="5"/>
  </si>
  <si>
    <t>（注）</t>
    <phoneticPr fontId="6"/>
  </si>
  <si>
    <r>
      <t>　出張等の旅行行程が複数ある場合には、原則として、</t>
    </r>
    <r>
      <rPr>
        <u/>
        <sz val="9"/>
        <rFont val="游ゴシック"/>
        <family val="3"/>
        <charset val="128"/>
      </rPr>
      <t>当該出張等の旅行行程毎に本書を作成</t>
    </r>
    <r>
      <rPr>
        <sz val="9"/>
        <rFont val="游ゴシック"/>
        <family val="3"/>
        <charset val="128"/>
      </rPr>
      <t>すること。また、当該様式内に必要事項が記入しきれない場合には、適宜、別の用紙を用いて作成すること。</t>
    </r>
    <rPh sb="1" eb="3">
      <t>シュッチョウ</t>
    </rPh>
    <rPh sb="3" eb="4">
      <t>トウ</t>
    </rPh>
    <rPh sb="5" eb="7">
      <t>リョコウ</t>
    </rPh>
    <rPh sb="7" eb="9">
      <t>コウテイ</t>
    </rPh>
    <rPh sb="10" eb="12">
      <t>フクスウ</t>
    </rPh>
    <rPh sb="14" eb="16">
      <t>バアイ</t>
    </rPh>
    <rPh sb="19" eb="21">
      <t>ゲンソク</t>
    </rPh>
    <rPh sb="25" eb="27">
      <t>トウガイ</t>
    </rPh>
    <rPh sb="27" eb="29">
      <t>シュッチョウ</t>
    </rPh>
    <rPh sb="29" eb="30">
      <t>トウ</t>
    </rPh>
    <rPh sb="31" eb="33">
      <t>リョコウ</t>
    </rPh>
    <rPh sb="33" eb="35">
      <t>コウテイ</t>
    </rPh>
    <rPh sb="35" eb="36">
      <t>ゴト</t>
    </rPh>
    <rPh sb="37" eb="39">
      <t>ホンショ</t>
    </rPh>
    <rPh sb="40" eb="42">
      <t>サクセイ</t>
    </rPh>
    <rPh sb="76" eb="77">
      <t>ベツ</t>
    </rPh>
    <rPh sb="78" eb="80">
      <t>ヨウシ</t>
    </rPh>
    <rPh sb="81" eb="82">
      <t>モチ</t>
    </rPh>
    <rPh sb="84" eb="86">
      <t>サクセイ</t>
    </rPh>
    <phoneticPr fontId="6"/>
  </si>
  <si>
    <t>実施した補助対象事業の費目：</t>
    <phoneticPr fontId="5"/>
  </si>
  <si>
    <r>
      <rPr>
        <b/>
        <sz val="9"/>
        <color rgb="FFFF0000"/>
        <rFont val="游ゴシック"/>
        <family val="3"/>
        <charset val="128"/>
      </rPr>
      <t xml:space="preserve">見本 </t>
    </r>
    <r>
      <rPr>
        <b/>
        <sz val="9"/>
        <rFont val="游ゴシック"/>
        <family val="3"/>
        <charset val="128"/>
      </rPr>
      <t>行程表及び旅費積算書&lt;補助対象事業者所有の自家用車を使用した場合&gt;</t>
    </r>
    <rPh sb="3" eb="6">
      <t>コウテイヒョウ</t>
    </rPh>
    <rPh sb="6" eb="7">
      <t>オヨ</t>
    </rPh>
    <rPh sb="8" eb="10">
      <t>リョヒ</t>
    </rPh>
    <rPh sb="10" eb="12">
      <t>セキサン</t>
    </rPh>
    <rPh sb="12" eb="13">
      <t>ショ</t>
    </rPh>
    <phoneticPr fontId="5"/>
  </si>
  <si>
    <t>補助対象経費
（事業所負担額）</t>
    <rPh sb="0" eb="2">
      <t>ホジョ</t>
    </rPh>
    <rPh sb="2" eb="4">
      <t>タイショウ</t>
    </rPh>
    <rPh sb="4" eb="6">
      <t>ケイヒ</t>
    </rPh>
    <rPh sb="8" eb="10">
      <t>ジギョウ</t>
    </rPh>
    <rPh sb="10" eb="11">
      <t>ショ</t>
    </rPh>
    <rPh sb="11" eb="14">
      <t>フタンガク</t>
    </rPh>
    <phoneticPr fontId="5"/>
  </si>
  <si>
    <r>
      <t xml:space="preserve">補助金申請額
</t>
    </r>
    <r>
      <rPr>
        <sz val="8"/>
        <color theme="1"/>
        <rFont val="游ゴシック"/>
        <family val="3"/>
        <charset val="128"/>
      </rPr>
      <t>（国家公務員等の旅費に関する法律積算額）</t>
    </r>
    <rPh sb="0" eb="3">
      <t>ホジョキン</t>
    </rPh>
    <rPh sb="3" eb="6">
      <t>シンセイガク</t>
    </rPh>
    <rPh sb="23" eb="25">
      <t>セキサン</t>
    </rPh>
    <rPh sb="25" eb="26">
      <t>ガク</t>
    </rPh>
    <phoneticPr fontId="5"/>
  </si>
  <si>
    <t>氏名：</t>
    <rPh sb="0" eb="2">
      <t>シメイ</t>
    </rPh>
    <phoneticPr fontId="5"/>
  </si>
  <si>
    <t>ガソリン代</t>
    <rPh sb="4" eb="5">
      <t>ダイ</t>
    </rPh>
    <phoneticPr fontId="5"/>
  </si>
  <si>
    <t>役職：</t>
    <rPh sb="0" eb="2">
      <t>ヤクショク</t>
    </rPh>
    <phoneticPr fontId="5"/>
  </si>
  <si>
    <t>夕食の有無</t>
    <phoneticPr fontId="5"/>
  </si>
  <si>
    <t>朝食の有無</t>
    <phoneticPr fontId="5"/>
  </si>
  <si>
    <t>雑費</t>
    <rPh sb="0" eb="2">
      <t>ザッピ</t>
    </rPh>
    <phoneticPr fontId="5"/>
  </si>
  <si>
    <t>宿泊費</t>
    <rPh sb="0" eb="2">
      <t>シュクハク</t>
    </rPh>
    <rPh sb="2" eb="3">
      <t>ヒ</t>
    </rPh>
    <phoneticPr fontId="5"/>
  </si>
  <si>
    <t>宿泊手当</t>
    <rPh sb="0" eb="2">
      <t>シュクハク</t>
    </rPh>
    <rPh sb="2" eb="4">
      <t>テアテ</t>
    </rPh>
    <phoneticPr fontId="5"/>
  </si>
  <si>
    <t>日付</t>
    <rPh sb="0" eb="2">
      <t>ヒヅケ</t>
    </rPh>
    <phoneticPr fontId="5"/>
  </si>
  <si>
    <t>出発
時刻</t>
    <rPh sb="0" eb="2">
      <t>シュッパツ</t>
    </rPh>
    <rPh sb="3" eb="5">
      <t>ジコク</t>
    </rPh>
    <phoneticPr fontId="5"/>
  </si>
  <si>
    <t>～</t>
    <phoneticPr fontId="5"/>
  </si>
  <si>
    <t>到着
時刻</t>
    <rPh sb="0" eb="2">
      <t>トウチャク</t>
    </rPh>
    <rPh sb="3" eb="5">
      <t>ジコク</t>
    </rPh>
    <phoneticPr fontId="5"/>
  </si>
  <si>
    <t>出発地</t>
    <rPh sb="0" eb="2">
      <t>シュッパツ</t>
    </rPh>
    <rPh sb="2" eb="3">
      <t>チ</t>
    </rPh>
    <phoneticPr fontId="5"/>
  </si>
  <si>
    <t>所在地</t>
    <rPh sb="0" eb="3">
      <t>ショザイチ</t>
    </rPh>
    <phoneticPr fontId="5"/>
  </si>
  <si>
    <t>到着地</t>
    <rPh sb="0" eb="3">
      <t>トウチャクチ</t>
    </rPh>
    <phoneticPr fontId="5"/>
  </si>
  <si>
    <t>宿泊地</t>
    <rPh sb="0" eb="3">
      <t>シュクハクチ</t>
    </rPh>
    <phoneticPr fontId="5"/>
  </si>
  <si>
    <t>路程</t>
    <rPh sb="0" eb="2">
      <t>ロテイ</t>
    </rPh>
    <phoneticPr fontId="5"/>
  </si>
  <si>
    <t>高速道路等
の使用有無</t>
    <rPh sb="0" eb="2">
      <t>コウソク</t>
    </rPh>
    <rPh sb="2" eb="4">
      <t>ドウロ</t>
    </rPh>
    <rPh sb="4" eb="5">
      <t>トウ</t>
    </rPh>
    <rPh sb="7" eb="9">
      <t>シヨウ</t>
    </rPh>
    <rPh sb="9" eb="11">
      <t>ウム</t>
    </rPh>
    <phoneticPr fontId="5"/>
  </si>
  <si>
    <t>実費</t>
    <rPh sb="0" eb="2">
      <t>ジッピ</t>
    </rPh>
    <phoneticPr fontId="5"/>
  </si>
  <si>
    <t>夜数</t>
    <rPh sb="0" eb="1">
      <t>ヨル</t>
    </rPh>
    <rPh sb="1" eb="2">
      <t>スウ</t>
    </rPh>
    <phoneticPr fontId="5"/>
  </si>
  <si>
    <t>実費</t>
  </si>
  <si>
    <t>定額</t>
    <rPh sb="0" eb="2">
      <t>テイガク</t>
    </rPh>
    <phoneticPr fontId="5"/>
  </si>
  <si>
    <t>上限額</t>
    <rPh sb="0" eb="3">
      <t>ジョウゲンガク</t>
    </rPh>
    <phoneticPr fontId="5"/>
  </si>
  <si>
    <t>km</t>
    <phoneticPr fontId="5"/>
  </si>
  <si>
    <t>円</t>
    <rPh sb="0" eb="1">
      <t>エン</t>
    </rPh>
    <phoneticPr fontId="5"/>
  </si>
  <si>
    <t>夜</t>
    <rPh sb="0" eb="1">
      <t>ヨル</t>
    </rPh>
    <phoneticPr fontId="5"/>
  </si>
  <si>
    <t>～</t>
  </si>
  <si>
    <t>○○病院</t>
  </si>
  <si>
    <t>山形県山形市旅篭町2-3-25</t>
    <phoneticPr fontId="5"/>
  </si>
  <si>
    <t>東北療護センター</t>
  </si>
  <si>
    <t>宮城県仙台市太白区長町南4-20-6</t>
    <phoneticPr fontId="5"/>
  </si>
  <si>
    <t>無</t>
  </si>
  <si>
    <t>計</t>
    <rPh sb="0" eb="1">
      <t>ケイ</t>
    </rPh>
    <phoneticPr fontId="5"/>
  </si>
  <si>
    <t>※旅行行程の合計キロ数(km)に1km未満の端数が生じたときは、切り捨てて記入すること。</t>
    <rPh sb="1" eb="3">
      <t>リョコウ</t>
    </rPh>
    <rPh sb="3" eb="5">
      <t>コウテイ</t>
    </rPh>
    <rPh sb="6" eb="8">
      <t>ゴウケイ</t>
    </rPh>
    <rPh sb="10" eb="11">
      <t>スウ</t>
    </rPh>
    <rPh sb="19" eb="21">
      <t>ミマン</t>
    </rPh>
    <rPh sb="22" eb="24">
      <t>ハスウ</t>
    </rPh>
    <rPh sb="25" eb="26">
      <t>ショウ</t>
    </rPh>
    <rPh sb="32" eb="33">
      <t>キ</t>
    </rPh>
    <rPh sb="34" eb="35">
      <t>ス</t>
    </rPh>
    <rPh sb="37" eb="39">
      <t>キニュウ</t>
    </rPh>
    <phoneticPr fontId="5"/>
  </si>
  <si>
    <t>補助対象経費</t>
    <phoneticPr fontId="5"/>
  </si>
  <si>
    <t>補助金申請額</t>
    <phoneticPr fontId="5"/>
  </si>
  <si>
    <t>自己負担額</t>
    <phoneticPr fontId="5"/>
  </si>
  <si>
    <t>自家用車使用の経路書</t>
    <rPh sb="0" eb="4">
      <t>ジカヨウシャ</t>
    </rPh>
    <rPh sb="4" eb="6">
      <t>シヨウ</t>
    </rPh>
    <rPh sb="7" eb="9">
      <t>ケイロ</t>
    </rPh>
    <rPh sb="9" eb="10">
      <t>ショ</t>
    </rPh>
    <phoneticPr fontId="5"/>
  </si>
  <si>
    <t>自家用車使用に伴う雑費領収書</t>
    <phoneticPr fontId="5"/>
  </si>
  <si>
    <t>（注）当該様式内に必要事項が記入しきれない場合には、適宜、別の用紙を用いて作成すること。</t>
    <phoneticPr fontId="5"/>
  </si>
  <si>
    <t>出張等実績報告書&lt;補助対象事業者所有の自家用車を使用した場合&gt;</t>
    <rPh sb="0" eb="2">
      <t>シュッチョウ</t>
    </rPh>
    <rPh sb="2" eb="3">
      <t>トウ</t>
    </rPh>
    <rPh sb="3" eb="5">
      <t>ジッセキ</t>
    </rPh>
    <rPh sb="5" eb="8">
      <t>ホウコクショ</t>
    </rPh>
    <phoneticPr fontId="5"/>
  </si>
  <si>
    <t>別紙参照
（※出張等の概要、配布資料等を添付すること。）</t>
    <phoneticPr fontId="5"/>
  </si>
  <si>
    <t>行程表及び旅費積算書&lt;補助対象事業者所有の自家用車を使用した場合&gt;</t>
    <rPh sb="0" eb="3">
      <t>コウテイヒョウ</t>
    </rPh>
    <rPh sb="3" eb="4">
      <t>オヨ</t>
    </rPh>
    <rPh sb="5" eb="7">
      <t>リョヒ</t>
    </rPh>
    <rPh sb="7" eb="9">
      <t>セキサン</t>
    </rPh>
    <rPh sb="9" eb="10">
      <t>ショ</t>
    </rPh>
    <phoneticPr fontId="5"/>
  </si>
  <si>
    <t>行政職</t>
    <rPh sb="0" eb="3">
      <t>ギョウセイショク</t>
    </rPh>
    <phoneticPr fontId="5"/>
  </si>
  <si>
    <t>役職</t>
    <rPh sb="0" eb="2">
      <t>ヤクショク</t>
    </rPh>
    <phoneticPr fontId="5"/>
  </si>
  <si>
    <t>分類</t>
    <rPh sb="0" eb="2">
      <t>ブンルイ</t>
    </rPh>
    <phoneticPr fontId="5"/>
  </si>
  <si>
    <t>宿泊手当</t>
    <rPh sb="0" eb="4">
      <t>シュクハクテアテ</t>
    </rPh>
    <phoneticPr fontId="5"/>
  </si>
  <si>
    <t>宿泊費(上限額)</t>
    <rPh sb="0" eb="2">
      <t>シュクハク</t>
    </rPh>
    <rPh sb="2" eb="3">
      <t>ヒ</t>
    </rPh>
    <rPh sb="4" eb="7">
      <t>ジョウゲンガク</t>
    </rPh>
    <phoneticPr fontId="5"/>
  </si>
  <si>
    <t>夕朝なし</t>
    <rPh sb="0" eb="1">
      <t>ユウ</t>
    </rPh>
    <rPh sb="1" eb="2">
      <t>アサ</t>
    </rPh>
    <phoneticPr fontId="5"/>
  </si>
  <si>
    <t>夕</t>
    <rPh sb="0" eb="1">
      <t>ユウ</t>
    </rPh>
    <phoneticPr fontId="5"/>
  </si>
  <si>
    <t>朝</t>
    <rPh sb="0" eb="1">
      <t>アサ</t>
    </rPh>
    <phoneticPr fontId="5"/>
  </si>
  <si>
    <t>夕朝あり</t>
    <rPh sb="0" eb="1">
      <t>ユウ</t>
    </rPh>
    <rPh sb="1" eb="2">
      <t>アサ</t>
    </rPh>
    <phoneticPr fontId="5"/>
  </si>
  <si>
    <t>北海道</t>
    <rPh sb="0" eb="3">
      <t>ホッカイドウ</t>
    </rPh>
    <phoneticPr fontId="5"/>
  </si>
  <si>
    <t>青森県</t>
    <rPh sb="0" eb="3">
      <t>アオモリケン</t>
    </rPh>
    <phoneticPr fontId="5"/>
  </si>
  <si>
    <t>岩手県</t>
    <rPh sb="0" eb="3">
      <t>イワテケン</t>
    </rPh>
    <phoneticPr fontId="5"/>
  </si>
  <si>
    <t>宮城県</t>
    <rPh sb="0" eb="3">
      <t>ミヤギケン</t>
    </rPh>
    <phoneticPr fontId="5"/>
  </si>
  <si>
    <t>秋田県</t>
    <rPh sb="0" eb="3">
      <t>アキタケン</t>
    </rPh>
    <phoneticPr fontId="5"/>
  </si>
  <si>
    <t>山形県</t>
    <rPh sb="0" eb="3">
      <t>ヤマガタケン</t>
    </rPh>
    <phoneticPr fontId="5"/>
  </si>
  <si>
    <t>福島県</t>
    <rPh sb="0" eb="3">
      <t>フクシマケン</t>
    </rPh>
    <phoneticPr fontId="5"/>
  </si>
  <si>
    <t>茨城県</t>
    <rPh sb="0" eb="2">
      <t>イバラキ</t>
    </rPh>
    <rPh sb="2" eb="3">
      <t>ケン</t>
    </rPh>
    <phoneticPr fontId="5"/>
  </si>
  <si>
    <t>栃木県</t>
    <rPh sb="0" eb="2">
      <t>トチギ</t>
    </rPh>
    <rPh sb="2" eb="3">
      <t>ケン</t>
    </rPh>
    <phoneticPr fontId="5"/>
  </si>
  <si>
    <t>群馬県</t>
    <rPh sb="0" eb="2">
      <t>グンマ</t>
    </rPh>
    <rPh sb="2" eb="3">
      <t>ケン</t>
    </rPh>
    <phoneticPr fontId="5"/>
  </si>
  <si>
    <t>埼玉県</t>
    <rPh sb="0" eb="3">
      <t>サイタマケン</t>
    </rPh>
    <phoneticPr fontId="5"/>
  </si>
  <si>
    <t>千葉県</t>
    <rPh sb="0" eb="3">
      <t>チバケン</t>
    </rPh>
    <phoneticPr fontId="5"/>
  </si>
  <si>
    <t>東京都</t>
    <rPh sb="0" eb="3">
      <t>トウキョウト</t>
    </rPh>
    <phoneticPr fontId="5"/>
  </si>
  <si>
    <t>神奈川県</t>
    <rPh sb="0" eb="4">
      <t>カナガワケン</t>
    </rPh>
    <phoneticPr fontId="5"/>
  </si>
  <si>
    <t>新潟県</t>
    <rPh sb="0" eb="3">
      <t>ニイガタケン</t>
    </rPh>
    <phoneticPr fontId="5"/>
  </si>
  <si>
    <t>富山県</t>
    <rPh sb="0" eb="3">
      <t>トヤマケン</t>
    </rPh>
    <phoneticPr fontId="5"/>
  </si>
  <si>
    <t>石川県</t>
    <rPh sb="0" eb="3">
      <t>イシカワケン</t>
    </rPh>
    <phoneticPr fontId="5"/>
  </si>
  <si>
    <t>福井県</t>
    <rPh sb="0" eb="2">
      <t>フクイ</t>
    </rPh>
    <rPh sb="2" eb="3">
      <t>ケン</t>
    </rPh>
    <phoneticPr fontId="5"/>
  </si>
  <si>
    <t>山梨県</t>
    <rPh sb="0" eb="3">
      <t>ヤマナシケン</t>
    </rPh>
    <phoneticPr fontId="5"/>
  </si>
  <si>
    <t>長野県</t>
    <rPh sb="0" eb="3">
      <t>ナガノケン</t>
    </rPh>
    <phoneticPr fontId="5"/>
  </si>
  <si>
    <t>岐阜県</t>
    <rPh sb="0" eb="2">
      <t>ギフ</t>
    </rPh>
    <rPh sb="2" eb="3">
      <t>ケン</t>
    </rPh>
    <phoneticPr fontId="5"/>
  </si>
  <si>
    <t>静岡県</t>
    <rPh sb="0" eb="3">
      <t>シズオカケン</t>
    </rPh>
    <phoneticPr fontId="5"/>
  </si>
  <si>
    <t>愛知県</t>
    <rPh sb="0" eb="3">
      <t>アイチケン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</si>
  <si>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</si>
  <si>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</si>
  <si>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</si>
  <si>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</si>
  <si>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</si>
  <si>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</si>
  <si>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</si>
  <si>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</si>
  <si>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</si>
  <si>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</si>
  <si>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</si>
  <si>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</si>
  <si>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</si>
  <si>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</si>
  <si>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2">
      <t>エヒメ</t>
    </rPh>
    <rPh sb="2" eb="3">
      <t>ケン</t>
    </rPh>
    <phoneticPr fontId="5"/>
  </si>
  <si>
    <t>高知県</t>
    <rPh sb="0" eb="3">
      <t>コウチケン</t>
    </rPh>
    <phoneticPr fontId="5"/>
  </si>
  <si>
    <t>福岡県</t>
    <rPh sb="0" eb="2">
      <t>フクオカ</t>
    </rPh>
    <rPh sb="2" eb="3">
      <t>ケン</t>
    </rPh>
    <phoneticPr fontId="5"/>
  </si>
  <si>
    <t>佐賀県</t>
    <rPh sb="0" eb="3">
      <t>サガケン</t>
    </rPh>
    <phoneticPr fontId="5"/>
  </si>
  <si>
    <t>長崎県</t>
    <rPh sb="0" eb="2">
      <t>ナガサキ</t>
    </rPh>
    <rPh sb="2" eb="3">
      <t>ケン</t>
    </rPh>
    <phoneticPr fontId="5"/>
  </si>
  <si>
    <t>熊本県</t>
    <rPh sb="0" eb="2">
      <t>クマモト</t>
    </rPh>
    <rPh sb="2" eb="3">
      <t>ケン</t>
    </rPh>
    <phoneticPr fontId="5"/>
  </si>
  <si>
    <t>大分県</t>
    <rPh sb="0" eb="3">
      <t>オオイタケン</t>
    </rPh>
    <phoneticPr fontId="5"/>
  </si>
  <si>
    <t>宮崎県</t>
    <rPh sb="0" eb="3">
      <t>ミヤザキケン</t>
    </rPh>
    <phoneticPr fontId="5"/>
  </si>
  <si>
    <t>鹿児島県</t>
    <rPh sb="0" eb="4">
      <t>カゴシマケン</t>
    </rPh>
    <phoneticPr fontId="5"/>
  </si>
  <si>
    <t>沖縄県</t>
    <rPh sb="0" eb="3">
      <t>オキナワケン</t>
    </rPh>
    <phoneticPr fontId="5"/>
  </si>
  <si>
    <t>指定職</t>
    <rPh sb="0" eb="3">
      <t>シテイショク</t>
    </rPh>
    <phoneticPr fontId="5"/>
  </si>
  <si>
    <t>大学教授</t>
    <rPh sb="0" eb="2">
      <t>ダイガク</t>
    </rPh>
    <rPh sb="2" eb="4">
      <t>キョウジュ</t>
    </rPh>
    <phoneticPr fontId="5"/>
  </si>
  <si>
    <t>①</t>
    <phoneticPr fontId="5"/>
  </si>
  <si>
    <t>院長</t>
    <rPh sb="0" eb="2">
      <t>インチョウ</t>
    </rPh>
    <phoneticPr fontId="5"/>
  </si>
  <si>
    <t>副院長</t>
    <rPh sb="0" eb="3">
      <t>フクインチョウ</t>
    </rPh>
    <phoneticPr fontId="5"/>
  </si>
  <si>
    <t>理事長</t>
    <rPh sb="0" eb="3">
      <t>リジチョウ</t>
    </rPh>
    <phoneticPr fontId="5"/>
  </si>
  <si>
    <t>理事</t>
    <rPh sb="0" eb="2">
      <t>リジ</t>
    </rPh>
    <phoneticPr fontId="5"/>
  </si>
  <si>
    <t>その他これらに準ずる者①</t>
    <rPh sb="2" eb="3">
      <t>タ</t>
    </rPh>
    <rPh sb="7" eb="8">
      <t>ジュン</t>
    </rPh>
    <rPh sb="10" eb="11">
      <t>モノ</t>
    </rPh>
    <phoneticPr fontId="5"/>
  </si>
  <si>
    <t>７級以上</t>
    <rPh sb="1" eb="2">
      <t>キュウ</t>
    </rPh>
    <rPh sb="2" eb="4">
      <t>イジョウ</t>
    </rPh>
    <phoneticPr fontId="5"/>
  </si>
  <si>
    <t>大学准教授</t>
    <rPh sb="0" eb="2">
      <t>ダイガク</t>
    </rPh>
    <rPh sb="2" eb="5">
      <t>ジュンキョウジュ</t>
    </rPh>
    <phoneticPr fontId="5"/>
  </si>
  <si>
    <t>②</t>
    <phoneticPr fontId="5"/>
  </si>
  <si>
    <t>医師</t>
    <rPh sb="0" eb="2">
      <t>イシ</t>
    </rPh>
    <phoneticPr fontId="5"/>
  </si>
  <si>
    <t>病棟長</t>
    <rPh sb="0" eb="2">
      <t>ビョウトウ</t>
    </rPh>
    <rPh sb="2" eb="3">
      <t>チョウ</t>
    </rPh>
    <phoneticPr fontId="5"/>
  </si>
  <si>
    <t>看護師長</t>
    <rPh sb="0" eb="4">
      <t>カンゴシチョウ</t>
    </rPh>
    <phoneticPr fontId="5"/>
  </si>
  <si>
    <t>各種技師</t>
    <rPh sb="0" eb="2">
      <t>カクシュ</t>
    </rPh>
    <rPh sb="2" eb="4">
      <t>ギシ</t>
    </rPh>
    <phoneticPr fontId="5"/>
  </si>
  <si>
    <t>部長</t>
    <rPh sb="0" eb="2">
      <t>ブチョウ</t>
    </rPh>
    <phoneticPr fontId="5"/>
  </si>
  <si>
    <t>その他これらに準ずる者②</t>
    <rPh sb="2" eb="3">
      <t>タ</t>
    </rPh>
    <rPh sb="7" eb="8">
      <t>ジュン</t>
    </rPh>
    <rPh sb="10" eb="11">
      <t>モノ</t>
    </rPh>
    <phoneticPr fontId="5"/>
  </si>
  <si>
    <t>６級以下
３級以上</t>
    <rPh sb="1" eb="2">
      <t>キュウ</t>
    </rPh>
    <rPh sb="2" eb="4">
      <t>イカ</t>
    </rPh>
    <rPh sb="6" eb="7">
      <t>キュウ</t>
    </rPh>
    <rPh sb="7" eb="9">
      <t>イジョウ</t>
    </rPh>
    <phoneticPr fontId="5"/>
  </si>
  <si>
    <t>看護師</t>
    <rPh sb="0" eb="3">
      <t>カンゴシ</t>
    </rPh>
    <phoneticPr fontId="5"/>
  </si>
  <si>
    <t>各種療法士</t>
    <rPh sb="0" eb="2">
      <t>カクシュ</t>
    </rPh>
    <rPh sb="2" eb="5">
      <t>リョウホウシ</t>
    </rPh>
    <phoneticPr fontId="5"/>
  </si>
  <si>
    <t>事務長</t>
    <rPh sb="0" eb="3">
      <t>ジムチョウ</t>
    </rPh>
    <phoneticPr fontId="5"/>
  </si>
  <si>
    <t>係長（事務職）</t>
    <rPh sb="0" eb="2">
      <t>カカリチョウ</t>
    </rPh>
    <rPh sb="3" eb="6">
      <t>ジムショク</t>
    </rPh>
    <phoneticPr fontId="5"/>
  </si>
  <si>
    <t>その他これらに準ずる者③</t>
    <rPh sb="2" eb="3">
      <t>タ</t>
    </rPh>
    <rPh sb="7" eb="8">
      <t>ジュン</t>
    </rPh>
    <rPh sb="10" eb="11">
      <t>モノ</t>
    </rPh>
    <phoneticPr fontId="5"/>
  </si>
  <si>
    <t>２級以下</t>
    <rPh sb="1" eb="2">
      <t>キュウ</t>
    </rPh>
    <rPh sb="2" eb="4">
      <t>イカ</t>
    </rPh>
    <phoneticPr fontId="5"/>
  </si>
  <si>
    <t>ホームヘルパー</t>
    <phoneticPr fontId="5"/>
  </si>
  <si>
    <t>生活支援員</t>
    <rPh sb="0" eb="2">
      <t>セイカツ</t>
    </rPh>
    <rPh sb="2" eb="5">
      <t>シエンイン</t>
    </rPh>
    <phoneticPr fontId="5"/>
  </si>
  <si>
    <t>係員（事務職）</t>
    <rPh sb="0" eb="2">
      <t>カカリイン</t>
    </rPh>
    <rPh sb="3" eb="6">
      <t>ジムショク</t>
    </rPh>
    <phoneticPr fontId="5"/>
  </si>
  <si>
    <t>その他これらに準ずる者④</t>
    <rPh sb="2" eb="3">
      <t>タ</t>
    </rPh>
    <rPh sb="7" eb="8">
      <t>ジュン</t>
    </rPh>
    <rPh sb="10" eb="11">
      <t>モノ</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</si>
</sst>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gggyy&quot;年&quot;m&quot;月&quot;d&quot;日&quot;"/>
    <numFmt numFmtId="177" formatCode="#,##0&quot;円&quot;"/>
    <numFmt numFmtId="178" formatCode="ggge&quot;年&quot;m&quot;月&quot;d&quot;日&quot;\(aaa\)"/>
    <numFmt numFmtId="179" formatCode="#,##0;[Red]#,##0"/>
    <numFmt numFmtId="180" formatCode="0_);[Red]\(0\)"/>
    <numFmt numFmtId="181" formatCode="0.0"/>
  </numFmts>
  <fonts count="1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sz val="6"/>
      <name val="ＭＳ Ｐゴシック"/>
      <family val="3"/>
    </font>
    <font>
      <sz val="11"/>
      <name val="游ゴシック"/>
      <family val="3"/>
      <charset val="128"/>
    </font>
    <font>
      <b/>
      <sz val="9"/>
      <name val="游ゴシック"/>
      <family val="3"/>
      <charset val="128"/>
    </font>
    <font>
      <sz val="9"/>
      <name val="游ゴシック"/>
      <family val="3"/>
      <charset val="128"/>
    </font>
    <font>
      <u/>
      <sz val="9"/>
      <name val="游ゴシック"/>
      <family val="3"/>
      <charset val="128"/>
    </font>
    <font>
      <b/>
      <sz val="9"/>
      <color rgb="FFFF0000"/>
      <name val="游ゴシック"/>
      <family val="3"/>
      <charset val="128"/>
    </font>
    <font>
      <b/>
      <sz val="9"/>
      <color theme="1"/>
      <name val="游ゴシック"/>
      <family val="3"/>
      <charset val="128"/>
    </font>
    <font>
      <sz val="9"/>
      <color theme="1"/>
      <name val="游ゴシック"/>
      <family val="3"/>
      <charset val="128"/>
    </font>
    <font>
      <sz val="8"/>
      <color theme="1"/>
      <name val="游ゴシック"/>
      <family val="3"/>
      <charset val="128"/>
    </font>
    <font>
      <sz val="10"/>
      <color theme="1"/>
      <name val="游ゴシック"/>
      <family val="3"/>
      <charset val="128"/>
    </font>
  </fonts>
  <fills count="3">
    <fill>
      <patternFill patternType="none"/>
    </fill>
    <fill>
      <patternFill patternType="gray125"/>
    </fill>
    <fill>
      <patternFill patternType="solid">
        <fgColor theme="8" tint="0.79998168889431442"/>
        <bgColor indexed="64"/>
      </patternFill>
    </fill>
  </fills>
  <borders count="50">
    <border>
      <left/>
      <right/>
      <top/>
      <bottom/>
      <diagonal/>
    </border>
    <border>
      <left/>
      <right style="medium">
        <color indexed="64"/>
      </right>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top/>
      <bottom style="hair">
        <color auto="1"/>
      </bottom>
      <diagonal/>
    </border>
    <border>
      <left/>
      <right/>
      <top style="hair">
        <color auto="1"/>
      </top>
      <bottom style="hair">
        <color auto="1"/>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9">
    <xf numFmtId="0" fontId="0"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xf numFmtId="38" fontId="3" fillId="0" borderId="0" applyFont="0" applyFill="0" applyBorder="0" applyAlignment="0" applyProtection="0">
      <alignment vertical="center"/>
    </xf>
    <xf numFmtId="6" fontId="4" fillId="0" borderId="0" applyFont="0" applyFill="0" applyBorder="0" applyAlignment="0" applyProtection="0">
      <alignment vertical="center"/>
    </xf>
    <xf numFmtId="0" fontId="4" fillId="0" borderId="0"/>
    <xf numFmtId="0" fontId="3" fillId="0" borderId="0">
      <alignment vertical="center"/>
    </xf>
    <xf numFmtId="0" fontId="2" fillId="0" borderId="0">
      <alignment vertical="center"/>
    </xf>
    <xf numFmtId="0" fontId="1" fillId="0" borderId="0">
      <alignment vertical="center"/>
    </xf>
  </cellStyleXfs>
  <cellXfs count="231">
    <xf numFmtId="0" fontId="0" fillId="0" borderId="0" xfId="0">
      <alignment vertical="center"/>
    </xf>
    <xf numFmtId="0" fontId="8" fillId="0" borderId="4" xfId="0" applyFont="1" applyBorder="1" applyAlignment="1">
      <alignment horizontal="center" vertical="center"/>
    </xf>
    <xf numFmtId="0" fontId="8" fillId="0" borderId="0" xfId="0" applyFont="1">
      <alignment vertical="center"/>
    </xf>
    <xf numFmtId="0" fontId="8" fillId="0" borderId="4" xfId="0" applyFont="1" applyBorder="1">
      <alignment vertical="center"/>
    </xf>
    <xf numFmtId="0" fontId="8" fillId="2" borderId="4" xfId="0" applyFont="1" applyFill="1" applyBorder="1">
      <alignment vertical="center"/>
    </xf>
    <xf numFmtId="0" fontId="8" fillId="2" borderId="4" xfId="0" applyFont="1" applyFill="1" applyBorder="1" applyAlignment="1">
      <alignment horizontal="center" vertical="center"/>
    </xf>
    <xf numFmtId="0" fontId="8" fillId="0" borderId="0" xfId="0" applyFont="1" applyAlignment="1">
      <alignment horizontal="center" vertical="center"/>
    </xf>
    <xf numFmtId="0" fontId="10" fillId="0" borderId="0" xfId="0" applyFont="1">
      <alignment vertical="center"/>
    </xf>
    <xf numFmtId="0" fontId="10" fillId="0" borderId="0" xfId="0" applyFont="1" applyAlignment="1">
      <alignment horizontal="center" vertical="center" shrinkToFit="1"/>
    </xf>
    <xf numFmtId="0" fontId="9" fillId="0" borderId="0" xfId="0" applyFont="1">
      <alignment vertical="center"/>
    </xf>
    <xf numFmtId="0" fontId="10" fillId="0" borderId="0" xfId="7" applyFont="1">
      <alignment vertical="center"/>
    </xf>
    <xf numFmtId="0" fontId="9" fillId="0" borderId="0" xfId="7" applyFont="1" applyAlignment="1">
      <alignment horizontal="left" vertical="center"/>
    </xf>
    <xf numFmtId="0" fontId="10" fillId="0" borderId="0" xfId="7" applyFont="1" applyAlignment="1">
      <alignment horizontal="justify" vertical="center"/>
    </xf>
    <xf numFmtId="0" fontId="9" fillId="0" borderId="0" xfId="7" applyFont="1" applyAlignment="1">
      <alignment horizontal="center" vertical="center"/>
    </xf>
    <xf numFmtId="0" fontId="13" fillId="0" borderId="0" xfId="7" applyFont="1" applyAlignment="1">
      <alignment horizontal="center" vertical="center"/>
    </xf>
    <xf numFmtId="0" fontId="14" fillId="0" borderId="0" xfId="7" applyFont="1" applyAlignment="1">
      <alignment horizontal="center" vertical="center"/>
    </xf>
    <xf numFmtId="0" fontId="14" fillId="0" borderId="0" xfId="7" applyFont="1" applyAlignment="1">
      <alignment horizontal="justify" vertical="center"/>
    </xf>
    <xf numFmtId="0" fontId="14" fillId="0" borderId="0" xfId="7" applyFont="1">
      <alignment vertical="center"/>
    </xf>
    <xf numFmtId="0" fontId="10" fillId="0" borderId="0" xfId="7" quotePrefix="1" applyFont="1">
      <alignment vertical="center"/>
    </xf>
    <xf numFmtId="178" fontId="10" fillId="0" borderId="0" xfId="7" applyNumberFormat="1" applyFont="1">
      <alignment vertical="center"/>
    </xf>
    <xf numFmtId="0" fontId="10" fillId="0" borderId="0" xfId="7" applyFont="1" applyAlignment="1">
      <alignment vertical="top" wrapText="1"/>
    </xf>
    <xf numFmtId="0" fontId="10" fillId="0" borderId="0" xfId="7" applyFont="1" applyAlignment="1">
      <alignment horizontal="left" vertical="top" wrapText="1"/>
    </xf>
    <xf numFmtId="0" fontId="10" fillId="0" borderId="0" xfId="7" applyFont="1" applyAlignment="1">
      <alignment horizontal="left" vertical="center" wrapText="1"/>
    </xf>
    <xf numFmtId="0" fontId="13" fillId="0" borderId="0" xfId="0" applyFont="1" applyAlignment="1">
      <alignment horizontal="center" vertical="center"/>
    </xf>
    <xf numFmtId="0" fontId="14" fillId="0" borderId="0" xfId="0" applyFont="1" applyAlignment="1">
      <alignment horizontal="right" vertical="center" shrinkToFit="1"/>
    </xf>
    <xf numFmtId="0" fontId="14" fillId="0" borderId="0" xfId="0" applyFont="1">
      <alignment vertical="center"/>
    </xf>
    <xf numFmtId="38" fontId="14" fillId="0" borderId="31" xfId="1" applyFont="1" applyFill="1" applyBorder="1" applyAlignment="1">
      <alignment horizontal="center" vertical="center" shrinkToFit="1"/>
    </xf>
    <xf numFmtId="0" fontId="14" fillId="0" borderId="0" xfId="0" applyFont="1" applyAlignment="1">
      <alignment horizontal="center" vertical="center" shrinkToFit="1"/>
    </xf>
    <xf numFmtId="0" fontId="14" fillId="0" borderId="6" xfId="0" applyFont="1" applyBorder="1" applyAlignment="1">
      <alignment horizontal="center" vertical="center"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xf>
    <xf numFmtId="0" fontId="14" fillId="0" borderId="9" xfId="0" applyFont="1" applyBorder="1" applyAlignment="1">
      <alignment horizontal="center" vertical="center"/>
    </xf>
    <xf numFmtId="0" fontId="14" fillId="0" borderId="4" xfId="0" applyFont="1" applyBorder="1" applyAlignment="1">
      <alignment horizontal="center" vertical="center" shrinkToFit="1"/>
    </xf>
    <xf numFmtId="0" fontId="14" fillId="0" borderId="24" xfId="0" applyFont="1" applyBorder="1" applyAlignment="1">
      <alignment horizontal="right" vertical="top" shrinkToFit="1"/>
    </xf>
    <xf numFmtId="0" fontId="14" fillId="0" borderId="26" xfId="0" applyFont="1" applyBorder="1" applyAlignment="1">
      <alignment horizontal="right" vertical="top" wrapText="1" shrinkToFit="1"/>
    </xf>
    <xf numFmtId="0" fontId="14" fillId="0" borderId="27" xfId="0" applyFont="1" applyBorder="1" applyAlignment="1">
      <alignment horizontal="right" vertical="top" shrinkToFit="1"/>
    </xf>
    <xf numFmtId="0" fontId="14" fillId="0" borderId="27" xfId="0" applyFont="1" applyBorder="1" applyAlignment="1">
      <alignment horizontal="right" vertical="top" wrapText="1" shrinkToFit="1"/>
    </xf>
    <xf numFmtId="0" fontId="14" fillId="0" borderId="25" xfId="0" applyFont="1" applyBorder="1" applyAlignment="1">
      <alignment horizontal="right" vertical="top" wrapText="1"/>
    </xf>
    <xf numFmtId="0" fontId="14" fillId="0" borderId="25" xfId="0" applyFont="1" applyBorder="1" applyAlignment="1">
      <alignment horizontal="right" vertical="top"/>
    </xf>
    <xf numFmtId="0" fontId="14" fillId="0" borderId="25" xfId="0" applyFont="1" applyBorder="1" applyAlignment="1">
      <alignment horizontal="right" vertical="top" wrapText="1" shrinkToFit="1"/>
    </xf>
    <xf numFmtId="0" fontId="14" fillId="0" borderId="25" xfId="0" applyFont="1" applyBorder="1" applyAlignment="1">
      <alignment horizontal="right" vertical="top" shrinkToFit="1"/>
    </xf>
    <xf numFmtId="0" fontId="14" fillId="0" borderId="28" xfId="0" applyFont="1" applyBorder="1" applyAlignment="1">
      <alignment horizontal="right" vertical="top" shrinkToFit="1"/>
    </xf>
    <xf numFmtId="0" fontId="10" fillId="0" borderId="0" xfId="0" applyFont="1" applyAlignment="1">
      <alignment horizontal="right" vertical="top"/>
    </xf>
    <xf numFmtId="14" fontId="14" fillId="0" borderId="18" xfId="0" applyNumberFormat="1" applyFont="1" applyBorder="1" applyAlignment="1">
      <alignment horizontal="center" vertical="center" shrinkToFit="1"/>
    </xf>
    <xf numFmtId="20" fontId="14" fillId="0" borderId="19" xfId="0" applyNumberFormat="1" applyFont="1" applyBorder="1" applyAlignment="1">
      <alignment horizontal="center" vertical="center" shrinkToFit="1"/>
    </xf>
    <xf numFmtId="0" fontId="14" fillId="0" borderId="20" xfId="0" applyFont="1" applyBorder="1" applyAlignment="1">
      <alignment horizontal="center" vertical="center" shrinkToFit="1"/>
    </xf>
    <xf numFmtId="20" fontId="14" fillId="0" borderId="20" xfId="0" applyNumberFormat="1" applyFont="1" applyBorder="1" applyAlignment="1">
      <alignment horizontal="center" vertical="center" shrinkToFit="1"/>
    </xf>
    <xf numFmtId="0" fontId="14" fillId="0" borderId="22" xfId="0" applyFont="1" applyBorder="1" applyAlignment="1">
      <alignment horizontal="justify" vertical="center" wrapText="1"/>
    </xf>
    <xf numFmtId="0" fontId="14" fillId="0" borderId="22" xfId="0" applyFont="1" applyBorder="1" applyAlignment="1">
      <alignment horizontal="right" vertical="center" shrinkToFit="1"/>
    </xf>
    <xf numFmtId="0" fontId="14" fillId="0" borderId="22" xfId="0" applyFont="1" applyBorder="1" applyAlignment="1">
      <alignment horizontal="center" vertical="center" shrinkToFit="1"/>
    </xf>
    <xf numFmtId="179" fontId="14" fillId="2" borderId="22" xfId="1" applyNumberFormat="1" applyFont="1" applyFill="1" applyBorder="1" applyAlignment="1">
      <alignment vertical="center" shrinkToFit="1"/>
    </xf>
    <xf numFmtId="179" fontId="14" fillId="2" borderId="21" xfId="1" applyNumberFormat="1" applyFont="1" applyFill="1" applyBorder="1" applyAlignment="1">
      <alignment vertical="center" shrinkToFit="1"/>
    </xf>
    <xf numFmtId="179" fontId="14" fillId="2" borderId="37" xfId="1" applyNumberFormat="1" applyFont="1" applyFill="1" applyBorder="1" applyAlignment="1">
      <alignment vertical="center" shrinkToFit="1"/>
    </xf>
    <xf numFmtId="14" fontId="14" fillId="0" borderId="3" xfId="0" applyNumberFormat="1" applyFont="1" applyBorder="1" applyAlignment="1">
      <alignment horizontal="center" vertical="center" shrinkToFit="1"/>
    </xf>
    <xf numFmtId="20" fontId="14" fillId="0" borderId="10" xfId="0" applyNumberFormat="1" applyFont="1" applyBorder="1" applyAlignment="1">
      <alignment horizontal="center" vertical="center" shrinkToFit="1"/>
    </xf>
    <xf numFmtId="0" fontId="14" fillId="0" borderId="11" xfId="0" applyFont="1" applyBorder="1" applyAlignment="1">
      <alignment horizontal="center" vertical="center" shrinkToFit="1"/>
    </xf>
    <xf numFmtId="20" fontId="14" fillId="0" borderId="11" xfId="0" applyNumberFormat="1" applyFont="1" applyBorder="1" applyAlignment="1">
      <alignment horizontal="center" vertical="center" shrinkToFit="1"/>
    </xf>
    <xf numFmtId="0" fontId="14" fillId="0" borderId="4" xfId="0" applyFont="1" applyBorder="1" applyAlignment="1">
      <alignment horizontal="justify" vertical="center" wrapText="1"/>
    </xf>
    <xf numFmtId="0" fontId="14" fillId="0" borderId="4" xfId="0" applyFont="1" applyBorder="1" applyAlignment="1">
      <alignment vertical="center" wrapText="1"/>
    </xf>
    <xf numFmtId="0" fontId="14" fillId="0" borderId="4" xfId="0" applyFont="1" applyBorder="1" applyAlignment="1">
      <alignment horizontal="right" vertical="center" shrinkToFit="1"/>
    </xf>
    <xf numFmtId="179" fontId="14" fillId="2" borderId="4" xfId="1" applyNumberFormat="1" applyFont="1" applyFill="1" applyBorder="1" applyAlignment="1">
      <alignment vertical="center" shrinkToFit="1"/>
    </xf>
    <xf numFmtId="179" fontId="14" fillId="2" borderId="12" xfId="1" applyNumberFormat="1" applyFont="1" applyFill="1" applyBorder="1" applyAlignment="1">
      <alignment vertical="center" shrinkToFit="1"/>
    </xf>
    <xf numFmtId="0" fontId="14" fillId="0" borderId="38" xfId="0" applyFont="1" applyBorder="1" applyAlignment="1">
      <alignment horizontal="center" vertical="center"/>
    </xf>
    <xf numFmtId="179" fontId="14" fillId="2" borderId="16" xfId="0" applyNumberFormat="1" applyFont="1" applyFill="1" applyBorder="1" applyAlignment="1">
      <alignment horizontal="right" vertical="center"/>
    </xf>
    <xf numFmtId="179" fontId="14" fillId="2" borderId="16" xfId="1" applyNumberFormat="1" applyFont="1" applyFill="1" applyBorder="1" applyAlignment="1">
      <alignment vertical="center" shrinkToFit="1"/>
    </xf>
    <xf numFmtId="179" fontId="14" fillId="2" borderId="38" xfId="1" applyNumberFormat="1" applyFont="1" applyFill="1" applyBorder="1" applyAlignment="1">
      <alignment vertical="center" shrinkToFit="1"/>
    </xf>
    <xf numFmtId="179" fontId="14" fillId="2" borderId="39" xfId="1" applyNumberFormat="1" applyFont="1" applyFill="1" applyBorder="1" applyAlignment="1">
      <alignment vertical="center" shrinkToFit="1"/>
    </xf>
    <xf numFmtId="0" fontId="14" fillId="0" borderId="0" xfId="0" applyFont="1" applyAlignment="1">
      <alignment vertical="center" shrinkToFit="1"/>
    </xf>
    <xf numFmtId="0" fontId="13" fillId="0" borderId="0" xfId="0" applyFont="1" applyAlignment="1">
      <alignment vertical="center" shrinkToFit="1"/>
    </xf>
    <xf numFmtId="0" fontId="13" fillId="0" borderId="0" xfId="0" applyFont="1" applyAlignment="1">
      <alignment horizontal="center" vertical="center" shrinkToFit="1"/>
    </xf>
    <xf numFmtId="38" fontId="13" fillId="0" borderId="0" xfId="0" applyNumberFormat="1" applyFont="1" applyAlignment="1">
      <alignment horizontal="center" vertical="center" shrinkToFit="1"/>
    </xf>
    <xf numFmtId="14" fontId="14" fillId="0" borderId="18" xfId="0" applyNumberFormat="1" applyFont="1" applyBorder="1" applyAlignment="1" applyProtection="1">
      <alignment horizontal="center" vertical="center" shrinkToFit="1"/>
      <protection locked="0"/>
    </xf>
    <xf numFmtId="20" fontId="14" fillId="0" borderId="19" xfId="0" applyNumberFormat="1" applyFont="1" applyBorder="1" applyAlignment="1" applyProtection="1">
      <alignment horizontal="center" vertical="center" shrinkToFit="1"/>
      <protection locked="0"/>
    </xf>
    <xf numFmtId="20" fontId="14" fillId="0" borderId="20" xfId="0" applyNumberFormat="1" applyFont="1" applyBorder="1" applyAlignment="1" applyProtection="1">
      <alignment horizontal="center" vertical="center" shrinkToFit="1"/>
      <protection locked="0"/>
    </xf>
    <xf numFmtId="0" fontId="14" fillId="0" borderId="22" xfId="0" applyFont="1" applyBorder="1" applyAlignment="1" applyProtection="1">
      <alignment horizontal="justify" vertical="center" wrapText="1"/>
      <protection locked="0"/>
    </xf>
    <xf numFmtId="14" fontId="14" fillId="0" borderId="3" xfId="0" applyNumberFormat="1" applyFont="1" applyBorder="1" applyAlignment="1" applyProtection="1">
      <alignment horizontal="center" vertical="center" shrinkToFit="1"/>
      <protection locked="0"/>
    </xf>
    <xf numFmtId="20" fontId="14" fillId="0" borderId="10" xfId="0" applyNumberFormat="1" applyFont="1" applyBorder="1" applyAlignment="1" applyProtection="1">
      <alignment horizontal="center" vertical="center" shrinkToFit="1"/>
      <protection locked="0"/>
    </xf>
    <xf numFmtId="20" fontId="14" fillId="0" borderId="11" xfId="0" applyNumberFormat="1" applyFont="1" applyBorder="1" applyAlignment="1" applyProtection="1">
      <alignment horizontal="center" vertical="center" shrinkToFit="1"/>
      <protection locked="0"/>
    </xf>
    <xf numFmtId="0" fontId="14" fillId="0" borderId="4" xfId="0" applyFont="1" applyBorder="1" applyAlignment="1" applyProtection="1">
      <alignment horizontal="justify" vertical="center" wrapText="1"/>
      <protection locked="0"/>
    </xf>
    <xf numFmtId="0" fontId="14" fillId="0" borderId="4" xfId="0" applyFont="1" applyBorder="1" applyAlignment="1" applyProtection="1">
      <alignment vertical="center" wrapText="1"/>
      <protection locked="0"/>
    </xf>
    <xf numFmtId="179" fontId="14" fillId="0" borderId="4" xfId="1" applyNumberFormat="1" applyFont="1" applyFill="1" applyBorder="1" applyAlignment="1" applyProtection="1">
      <alignment vertical="center" shrinkToFit="1"/>
      <protection locked="0"/>
    </xf>
    <xf numFmtId="179" fontId="14" fillId="2" borderId="28" xfId="1" applyNumberFormat="1" applyFont="1" applyFill="1" applyBorder="1" applyAlignment="1">
      <alignment vertical="center" shrinkToFit="1"/>
    </xf>
    <xf numFmtId="0" fontId="14" fillId="0" borderId="31" xfId="0" applyFont="1" applyBorder="1" applyAlignment="1">
      <alignment horizontal="center" vertical="center" shrinkToFit="1"/>
    </xf>
    <xf numFmtId="0" fontId="14" fillId="0" borderId="12" xfId="0" applyFont="1" applyBorder="1" applyAlignment="1">
      <alignment horizontal="center" vertical="center" shrinkToFit="1"/>
    </xf>
    <xf numFmtId="0" fontId="14" fillId="0" borderId="10" xfId="0" applyFont="1" applyBorder="1" applyAlignment="1">
      <alignment horizontal="center" vertical="center" shrinkToFit="1"/>
    </xf>
    <xf numFmtId="0" fontId="10" fillId="0" borderId="0" xfId="0" applyFont="1" applyAlignment="1">
      <alignment horizontal="left" vertical="top"/>
    </xf>
    <xf numFmtId="38" fontId="8" fillId="0" borderId="4" xfId="1" applyFont="1" applyBorder="1" applyAlignment="1" applyProtection="1">
      <alignment vertical="center"/>
    </xf>
    <xf numFmtId="38" fontId="8" fillId="2" borderId="4" xfId="1" applyFont="1" applyFill="1" applyBorder="1" applyAlignment="1" applyProtection="1">
      <alignment vertical="center"/>
    </xf>
    <xf numFmtId="38" fontId="8" fillId="0" borderId="4" xfId="1" applyFont="1" applyFill="1" applyBorder="1" applyAlignment="1" applyProtection="1">
      <alignment vertical="center"/>
    </xf>
    <xf numFmtId="0" fontId="9" fillId="0" borderId="0" xfId="8" applyFont="1" applyAlignment="1">
      <alignment horizontal="left" vertical="center"/>
    </xf>
    <xf numFmtId="38" fontId="14" fillId="0" borderId="0" xfId="1" applyFont="1" applyFill="1" applyBorder="1" applyAlignment="1">
      <alignment vertical="center" wrapText="1" shrinkToFit="1"/>
    </xf>
    <xf numFmtId="38" fontId="14" fillId="0" borderId="1" xfId="1" applyFont="1" applyFill="1" applyBorder="1" applyAlignment="1">
      <alignment vertical="center" wrapText="1" shrinkToFit="1"/>
    </xf>
    <xf numFmtId="38" fontId="14" fillId="0" borderId="3" xfId="1" applyFont="1" applyFill="1" applyBorder="1" applyAlignment="1">
      <alignment horizontal="center" vertical="center" shrinkToFit="1"/>
    </xf>
    <xf numFmtId="0" fontId="10" fillId="0" borderId="13" xfId="0" applyFont="1" applyBorder="1" applyAlignment="1">
      <alignment vertical="center" wrapText="1" shrinkToFit="1"/>
    </xf>
    <xf numFmtId="0" fontId="10" fillId="0" borderId="14" xfId="0" applyFont="1" applyBorder="1" applyAlignment="1" applyProtection="1">
      <alignment vertical="center" shrinkToFit="1"/>
      <protection locked="0"/>
    </xf>
    <xf numFmtId="0" fontId="10" fillId="0" borderId="14" xfId="0" applyFont="1" applyBorder="1" applyAlignment="1">
      <alignment vertical="center" wrapText="1" shrinkToFit="1"/>
    </xf>
    <xf numFmtId="0" fontId="10" fillId="0" borderId="39" xfId="0" applyFont="1" applyBorder="1" applyAlignment="1" applyProtection="1">
      <alignment vertical="center" shrinkToFit="1"/>
      <protection locked="0"/>
    </xf>
    <xf numFmtId="0" fontId="14" fillId="0" borderId="22" xfId="0" applyFont="1" applyBorder="1" applyAlignment="1">
      <alignment horizontal="center" vertical="center" wrapText="1"/>
    </xf>
    <xf numFmtId="0" fontId="14" fillId="0" borderId="22" xfId="0" applyFont="1" applyBorder="1" applyAlignment="1">
      <alignment horizontal="center" vertical="center" wrapText="1" shrinkToFit="1"/>
    </xf>
    <xf numFmtId="0" fontId="14" fillId="0" borderId="23" xfId="0" applyFont="1" applyBorder="1" applyAlignment="1">
      <alignment horizontal="center" vertical="center" wrapText="1" shrinkToFit="1"/>
    </xf>
    <xf numFmtId="0" fontId="14" fillId="0" borderId="3" xfId="0" applyFont="1" applyBorder="1" applyAlignment="1">
      <alignment horizontal="center" vertical="center" wrapText="1" shrinkToFit="1"/>
    </xf>
    <xf numFmtId="0" fontId="14" fillId="0" borderId="21" xfId="0" applyFont="1" applyBorder="1" applyAlignment="1">
      <alignment horizontal="center" vertical="center" shrinkToFit="1"/>
    </xf>
    <xf numFmtId="0" fontId="14" fillId="0" borderId="5" xfId="0" applyFont="1" applyBorder="1" applyAlignment="1">
      <alignment horizontal="center" vertical="center" shrinkToFit="1"/>
    </xf>
    <xf numFmtId="0" fontId="14" fillId="0" borderId="24" xfId="0" applyFont="1" applyBorder="1" applyAlignment="1">
      <alignment horizontal="right" vertical="center" shrinkToFit="1"/>
    </xf>
    <xf numFmtId="0" fontId="14" fillId="0" borderId="29" xfId="0" applyFont="1" applyBorder="1" applyAlignment="1">
      <alignment horizontal="right" vertical="top" shrinkToFit="1"/>
    </xf>
    <xf numFmtId="0" fontId="10" fillId="0" borderId="19" xfId="0" applyFont="1" applyBorder="1" applyAlignment="1" applyProtection="1">
      <alignment vertical="center" shrinkToFit="1"/>
      <protection locked="0"/>
    </xf>
    <xf numFmtId="0" fontId="14" fillId="0" borderId="19" xfId="0" applyFont="1" applyBorder="1" applyAlignment="1" applyProtection="1">
      <alignment horizontal="center" vertical="center" shrinkToFit="1"/>
      <protection locked="0"/>
    </xf>
    <xf numFmtId="179" fontId="14" fillId="0" borderId="18" xfId="1" applyNumberFormat="1" applyFont="1" applyFill="1" applyBorder="1" applyAlignment="1" applyProtection="1">
      <alignment vertical="center" shrinkToFit="1"/>
      <protection locked="0"/>
    </xf>
    <xf numFmtId="179" fontId="14" fillId="0" borderId="19" xfId="1" applyNumberFormat="1" applyFont="1" applyFill="1" applyBorder="1" applyAlignment="1" applyProtection="1">
      <alignment vertical="center" shrinkToFit="1"/>
      <protection locked="0"/>
    </xf>
    <xf numFmtId="179" fontId="14" fillId="2" borderId="18" xfId="1" applyNumberFormat="1" applyFont="1" applyFill="1" applyBorder="1" applyAlignment="1">
      <alignment vertical="center" shrinkToFit="1"/>
    </xf>
    <xf numFmtId="181" fontId="14" fillId="0" borderId="4" xfId="0" applyNumberFormat="1" applyFont="1" applyBorder="1" applyAlignment="1" applyProtection="1">
      <alignment horizontal="right" vertical="center" shrinkToFit="1"/>
      <protection locked="0"/>
    </xf>
    <xf numFmtId="0" fontId="14" fillId="0" borderId="5" xfId="0" applyFont="1" applyBorder="1" applyAlignment="1" applyProtection="1">
      <alignment horizontal="center" vertical="center" shrinkToFit="1"/>
      <protection locked="0"/>
    </xf>
    <xf numFmtId="179" fontId="14" fillId="2" borderId="3" xfId="1" applyNumberFormat="1" applyFont="1" applyFill="1" applyBorder="1" applyAlignment="1">
      <alignment vertical="center" shrinkToFit="1"/>
    </xf>
    <xf numFmtId="0" fontId="14" fillId="0" borderId="23" xfId="0" applyFont="1" applyBorder="1" applyAlignment="1" applyProtection="1">
      <alignment horizontal="center" vertical="center" shrinkToFit="1"/>
      <protection locked="0"/>
    </xf>
    <xf numFmtId="179" fontId="14" fillId="0" borderId="43" xfId="1" applyNumberFormat="1" applyFont="1" applyFill="1" applyBorder="1" applyAlignment="1" applyProtection="1">
      <alignment vertical="center" shrinkToFit="1"/>
      <protection locked="0"/>
    </xf>
    <xf numFmtId="179" fontId="14" fillId="0" borderId="42" xfId="1" applyNumberFormat="1" applyFont="1" applyFill="1" applyBorder="1" applyAlignment="1" applyProtection="1">
      <alignment vertical="center" shrinkToFit="1"/>
      <protection locked="0"/>
    </xf>
    <xf numFmtId="179" fontId="14" fillId="2" borderId="41" xfId="1" applyNumberFormat="1" applyFont="1" applyFill="1" applyBorder="1" applyAlignment="1">
      <alignment vertical="center" shrinkToFit="1"/>
    </xf>
    <xf numFmtId="0" fontId="14" fillId="0" borderId="17" xfId="0" applyFont="1" applyBorder="1" applyAlignment="1">
      <alignment horizontal="center" vertical="center"/>
    </xf>
    <xf numFmtId="179" fontId="14" fillId="2" borderId="14" xfId="1" applyNumberFormat="1" applyFont="1" applyFill="1" applyBorder="1" applyAlignment="1">
      <alignment vertical="center" shrinkToFit="1"/>
    </xf>
    <xf numFmtId="179" fontId="14" fillId="2" borderId="30" xfId="1" applyNumberFormat="1" applyFont="1" applyFill="1" applyBorder="1" applyAlignment="1">
      <alignment vertical="center" shrinkToFit="1"/>
    </xf>
    <xf numFmtId="179" fontId="14" fillId="2" borderId="13" xfId="1" applyNumberFormat="1" applyFont="1" applyFill="1" applyBorder="1" applyAlignment="1">
      <alignment vertical="center" shrinkToFit="1"/>
    </xf>
    <xf numFmtId="0" fontId="14" fillId="0" borderId="0" xfId="0" applyFont="1" applyAlignment="1">
      <alignment horizontal="left" vertical="center"/>
    </xf>
    <xf numFmtId="0" fontId="10" fillId="0" borderId="1" xfId="0" applyFont="1" applyBorder="1" applyAlignment="1">
      <alignment vertical="center" shrinkToFit="1"/>
    </xf>
    <xf numFmtId="181" fontId="14" fillId="0" borderId="22" xfId="0" applyNumberFormat="1" applyFont="1" applyBorder="1" applyAlignment="1" applyProtection="1">
      <alignment horizontal="right" vertical="center" shrinkToFit="1"/>
      <protection locked="0"/>
    </xf>
    <xf numFmtId="179" fontId="14" fillId="2" borderId="19" xfId="1" applyNumberFormat="1" applyFont="1" applyFill="1" applyBorder="1" applyAlignment="1" applyProtection="1">
      <alignment vertical="center" shrinkToFit="1"/>
      <protection locked="0"/>
    </xf>
    <xf numFmtId="179" fontId="14" fillId="2" borderId="10" xfId="1" applyNumberFormat="1" applyFont="1" applyFill="1" applyBorder="1" applyAlignment="1" applyProtection="1">
      <alignment vertical="center" shrinkToFit="1"/>
      <protection locked="0"/>
    </xf>
    <xf numFmtId="0" fontId="10" fillId="0" borderId="0" xfId="7" applyFont="1" applyAlignment="1">
      <alignment horizontal="right" vertical="center" wrapText="1"/>
    </xf>
    <xf numFmtId="0" fontId="10" fillId="0" borderId="33" xfId="7" applyFont="1" applyBorder="1" applyAlignment="1">
      <alignment horizontal="center" vertical="center"/>
    </xf>
    <xf numFmtId="0" fontId="10" fillId="0" borderId="33" xfId="7" applyFont="1" applyBorder="1" applyAlignment="1">
      <alignment horizontal="left" vertical="center"/>
    </xf>
    <xf numFmtId="0" fontId="10" fillId="0" borderId="33" xfId="7" applyFont="1" applyBorder="1" applyAlignment="1">
      <alignment horizontal="left" vertical="center" shrinkToFit="1"/>
    </xf>
    <xf numFmtId="0" fontId="0" fillId="0" borderId="33" xfId="0" applyBorder="1" applyAlignment="1">
      <alignment horizontal="left" vertical="center" shrinkToFit="1"/>
    </xf>
    <xf numFmtId="178" fontId="10" fillId="0" borderId="0" xfId="7" applyNumberFormat="1" applyFont="1" applyAlignment="1">
      <alignment horizontal="center" vertical="center"/>
    </xf>
    <xf numFmtId="20" fontId="10" fillId="0" borderId="0" xfId="7" applyNumberFormat="1" applyFont="1" applyAlignment="1">
      <alignment horizontal="center" vertical="center"/>
    </xf>
    <xf numFmtId="0" fontId="9" fillId="0" borderId="0" xfId="7" applyFont="1" applyAlignment="1">
      <alignment horizontal="left" vertical="center"/>
    </xf>
    <xf numFmtId="0" fontId="9" fillId="0" borderId="0" xfId="7" applyFont="1" applyAlignment="1">
      <alignment horizontal="center" vertical="center"/>
    </xf>
    <xf numFmtId="0" fontId="10" fillId="0" borderId="0" xfId="7" applyFont="1" applyAlignment="1" applyProtection="1">
      <alignment horizontal="left" vertical="center" wrapText="1"/>
      <protection locked="0"/>
    </xf>
    <xf numFmtId="0" fontId="10" fillId="0" borderId="0" xfId="7" applyFont="1" applyAlignment="1" applyProtection="1">
      <alignment horizontal="left" vertical="center"/>
      <protection locked="0"/>
    </xf>
    <xf numFmtId="0" fontId="10" fillId="0" borderId="0" xfId="7" applyFont="1" applyAlignment="1">
      <alignment horizontal="left" vertical="center"/>
    </xf>
    <xf numFmtId="0" fontId="10" fillId="0" borderId="32" xfId="7" applyFont="1" applyBorder="1" applyAlignment="1">
      <alignment horizontal="center" vertical="center"/>
    </xf>
    <xf numFmtId="0" fontId="10" fillId="0" borderId="32" xfId="7" applyFont="1" applyBorder="1" applyAlignment="1">
      <alignment horizontal="left" vertical="center" shrinkToFit="1"/>
    </xf>
    <xf numFmtId="0" fontId="10" fillId="0" borderId="32" xfId="7" applyFont="1" applyBorder="1" applyAlignment="1">
      <alignment horizontal="left" vertical="center"/>
    </xf>
    <xf numFmtId="176" fontId="10" fillId="0" borderId="0" xfId="7" applyNumberFormat="1" applyFont="1" applyAlignment="1">
      <alignment horizontal="center" vertical="center"/>
    </xf>
    <xf numFmtId="0" fontId="10" fillId="0" borderId="0" xfId="7" applyFont="1" applyAlignment="1">
      <alignment horizontal="left" vertical="top" wrapText="1"/>
    </xf>
    <xf numFmtId="0" fontId="10" fillId="0" borderId="0" xfId="7" applyFont="1" applyAlignment="1">
      <alignment horizontal="justify" vertical="top" wrapText="1"/>
    </xf>
    <xf numFmtId="0" fontId="10" fillId="0" borderId="0" xfId="7" applyFont="1" applyAlignment="1">
      <alignment horizontal="left" vertical="top" shrinkToFit="1"/>
    </xf>
    <xf numFmtId="177" fontId="10" fillId="2" borderId="0" xfId="7" applyNumberFormat="1" applyFont="1" applyFill="1" applyAlignment="1">
      <alignment horizontal="center" vertical="top" shrinkToFit="1"/>
    </xf>
    <xf numFmtId="0" fontId="10" fillId="0" borderId="0" xfId="7" applyFont="1" applyAlignment="1">
      <alignment horizontal="center" vertical="top" wrapText="1"/>
    </xf>
    <xf numFmtId="177" fontId="10" fillId="2" borderId="0" xfId="7" applyNumberFormat="1" applyFont="1" applyFill="1" applyAlignment="1">
      <alignment horizontal="center" vertical="top" wrapText="1"/>
    </xf>
    <xf numFmtId="0" fontId="10" fillId="0" borderId="0" xfId="7" applyFont="1" applyAlignment="1">
      <alignment horizontal="right" vertical="top" shrinkToFit="1"/>
    </xf>
    <xf numFmtId="0" fontId="10" fillId="0" borderId="0" xfId="7" applyFont="1" applyAlignment="1">
      <alignment horizontal="center" vertical="top"/>
    </xf>
    <xf numFmtId="0" fontId="10" fillId="0" borderId="0" xfId="7" applyFont="1" applyAlignment="1">
      <alignment horizontal="center" vertical="top" shrinkToFit="1"/>
    </xf>
    <xf numFmtId="0" fontId="10" fillId="0" borderId="45" xfId="0" applyFont="1" applyBorder="1" applyAlignment="1">
      <alignment horizontal="center" vertical="center"/>
    </xf>
    <xf numFmtId="0" fontId="10" fillId="0" borderId="0" xfId="0" applyFont="1" applyAlignment="1">
      <alignment horizontal="center" vertical="center"/>
    </xf>
    <xf numFmtId="0" fontId="10" fillId="0" borderId="1" xfId="0" applyFont="1" applyBorder="1" applyAlignment="1">
      <alignment horizontal="center" vertical="center"/>
    </xf>
    <xf numFmtId="0" fontId="10" fillId="0" borderId="47" xfId="0" applyFont="1" applyBorder="1" applyAlignment="1">
      <alignment horizontal="center" vertical="center"/>
    </xf>
    <xf numFmtId="0" fontId="10" fillId="0" borderId="48" xfId="0" applyFont="1" applyBorder="1" applyAlignment="1">
      <alignment horizontal="center" vertical="center"/>
    </xf>
    <xf numFmtId="0" fontId="10" fillId="0" borderId="49" xfId="0" applyFont="1" applyBorder="1" applyAlignment="1">
      <alignment horizontal="center" vertical="center"/>
    </xf>
    <xf numFmtId="0" fontId="14" fillId="0" borderId="34" xfId="0" applyFont="1" applyBorder="1" applyAlignment="1">
      <alignment horizontal="center" vertical="center"/>
    </xf>
    <xf numFmtId="0" fontId="14" fillId="0" borderId="8" xfId="0" applyFont="1" applyBorder="1" applyAlignment="1">
      <alignment horizontal="center" vertical="center"/>
    </xf>
    <xf numFmtId="0" fontId="14" fillId="0" borderId="35" xfId="0" applyFont="1" applyBorder="1" applyAlignment="1">
      <alignment horizontal="center" vertical="center"/>
    </xf>
    <xf numFmtId="180" fontId="10" fillId="2" borderId="14" xfId="0" applyNumberFormat="1" applyFont="1" applyFill="1" applyBorder="1" applyAlignment="1">
      <alignment horizontal="center" vertical="center" shrinkToFit="1"/>
    </xf>
    <xf numFmtId="0" fontId="10" fillId="2" borderId="14" xfId="0" applyFont="1" applyFill="1" applyBorder="1" applyAlignment="1">
      <alignment horizontal="center" vertical="center" shrinkToFit="1"/>
    </xf>
    <xf numFmtId="0" fontId="10" fillId="2" borderId="38" xfId="0" applyFont="1" applyFill="1" applyBorder="1" applyAlignment="1">
      <alignment horizontal="center" vertical="center" shrinkToFit="1"/>
    </xf>
    <xf numFmtId="0" fontId="13" fillId="0" borderId="16" xfId="0" applyFont="1" applyBorder="1" applyAlignment="1">
      <alignment horizontal="center" vertical="center" shrinkToFit="1"/>
    </xf>
    <xf numFmtId="38" fontId="13" fillId="2" borderId="30" xfId="0" applyNumberFormat="1" applyFont="1" applyFill="1" applyBorder="1" applyAlignment="1">
      <alignment horizontal="center" vertical="center" shrinkToFit="1"/>
    </xf>
    <xf numFmtId="0" fontId="13" fillId="2" borderId="14" xfId="0" applyFont="1" applyFill="1" applyBorder="1" applyAlignment="1">
      <alignment horizontal="center" vertical="center" shrinkToFit="1"/>
    </xf>
    <xf numFmtId="0" fontId="13" fillId="2" borderId="39" xfId="0" applyFont="1" applyFill="1" applyBorder="1" applyAlignment="1">
      <alignment horizontal="center" vertical="center" shrinkToFit="1"/>
    </xf>
    <xf numFmtId="0" fontId="13" fillId="0" borderId="15" xfId="0" applyFont="1" applyBorder="1" applyAlignment="1">
      <alignment horizontal="center" vertical="center" shrinkToFit="1"/>
    </xf>
    <xf numFmtId="180" fontId="13" fillId="2" borderId="30" xfId="0" applyNumberFormat="1" applyFont="1" applyFill="1" applyBorder="1" applyAlignment="1">
      <alignment horizontal="center" vertical="center" shrinkToFit="1"/>
    </xf>
    <xf numFmtId="0" fontId="9" fillId="0" borderId="13" xfId="0" applyFont="1" applyBorder="1" applyAlignment="1">
      <alignment horizontal="center" vertical="center" shrinkToFit="1"/>
    </xf>
    <xf numFmtId="0" fontId="9" fillId="0" borderId="14" xfId="0" applyFont="1" applyBorder="1" applyAlignment="1">
      <alignment horizontal="center" vertical="center" shrinkToFit="1"/>
    </xf>
    <xf numFmtId="0" fontId="14" fillId="0" borderId="26" xfId="0" applyFont="1" applyBorder="1" applyAlignment="1">
      <alignment horizontal="center" vertical="center" shrinkToFit="1"/>
    </xf>
    <xf numFmtId="0" fontId="14" fillId="0" borderId="27" xfId="0" applyFont="1" applyBorder="1" applyAlignment="1">
      <alignment horizontal="center" vertical="center" shrinkToFit="1"/>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14" fillId="0" borderId="38" xfId="0" applyFont="1" applyBorder="1" applyAlignment="1">
      <alignment horizontal="center" vertical="center"/>
    </xf>
    <xf numFmtId="0" fontId="14" fillId="0" borderId="2" xfId="0" applyFont="1" applyBorder="1" applyAlignment="1">
      <alignment horizontal="left" vertical="center"/>
    </xf>
    <xf numFmtId="180" fontId="16" fillId="2" borderId="10" xfId="1" applyNumberFormat="1" applyFont="1" applyFill="1" applyBorder="1" applyAlignment="1">
      <alignment horizontal="right" vertical="center" shrinkToFit="1"/>
    </xf>
    <xf numFmtId="180" fontId="16" fillId="2" borderId="11" xfId="1" applyNumberFormat="1" applyFont="1" applyFill="1" applyBorder="1" applyAlignment="1">
      <alignment horizontal="right" vertical="center" shrinkToFit="1"/>
    </xf>
    <xf numFmtId="0" fontId="9" fillId="0" borderId="0" xfId="0" applyFont="1" applyAlignment="1">
      <alignment horizontal="left" vertical="center"/>
    </xf>
    <xf numFmtId="0" fontId="9" fillId="2" borderId="0" xfId="7" applyFont="1" applyFill="1" applyAlignment="1">
      <alignment horizontal="left" vertical="center"/>
    </xf>
    <xf numFmtId="0" fontId="9" fillId="0" borderId="0" xfId="0" applyFont="1" applyAlignment="1">
      <alignment horizontal="center" vertical="center" wrapText="1"/>
    </xf>
    <xf numFmtId="38" fontId="14" fillId="0" borderId="34" xfId="1" applyFont="1" applyFill="1" applyBorder="1" applyAlignment="1">
      <alignment horizontal="center" vertical="center" wrapText="1" shrinkToFit="1"/>
    </xf>
    <xf numFmtId="38" fontId="14" fillId="0" borderId="8" xfId="1" applyFont="1" applyFill="1" applyBorder="1" applyAlignment="1">
      <alignment horizontal="center" vertical="center" wrapText="1" shrinkToFit="1"/>
    </xf>
    <xf numFmtId="38" fontId="14" fillId="0" borderId="35" xfId="1" applyFont="1" applyFill="1" applyBorder="1" applyAlignment="1">
      <alignment horizontal="center" vertical="center" wrapText="1" shrinkToFit="1"/>
    </xf>
    <xf numFmtId="38" fontId="14" fillId="2" borderId="10" xfId="1" applyFont="1" applyFill="1" applyBorder="1" applyAlignment="1">
      <alignment horizontal="center" vertical="center" shrinkToFit="1"/>
    </xf>
    <xf numFmtId="38" fontId="14" fillId="2" borderId="11" xfId="1" applyFont="1" applyFill="1" applyBorder="1" applyAlignment="1">
      <alignment horizontal="center" vertical="center" shrinkToFit="1"/>
    </xf>
    <xf numFmtId="38" fontId="14" fillId="2" borderId="36" xfId="1" applyFont="1" applyFill="1" applyBorder="1" applyAlignment="1">
      <alignment horizontal="center" vertical="center" shrinkToFit="1"/>
    </xf>
    <xf numFmtId="0" fontId="14" fillId="0" borderId="10" xfId="0" applyFont="1" applyBorder="1" applyAlignment="1">
      <alignment horizontal="center" vertical="center" shrinkToFit="1"/>
    </xf>
    <xf numFmtId="0" fontId="14" fillId="0" borderId="12" xfId="0" applyFont="1" applyBorder="1" applyAlignment="1">
      <alignment horizontal="center" vertical="center" shrinkToFit="1"/>
    </xf>
    <xf numFmtId="0" fontId="14" fillId="0" borderId="29" xfId="0" applyFont="1" applyBorder="1" applyAlignment="1">
      <alignment horizontal="center" vertical="center" shrinkToFit="1"/>
    </xf>
    <xf numFmtId="0" fontId="10" fillId="0" borderId="0" xfId="0" applyFont="1" applyAlignment="1">
      <alignment horizontal="left" vertical="top"/>
    </xf>
    <xf numFmtId="0" fontId="14" fillId="0" borderId="6" xfId="0" applyFont="1" applyBorder="1" applyAlignment="1">
      <alignment horizontal="center" vertical="center"/>
    </xf>
    <xf numFmtId="0" fontId="14" fillId="0" borderId="9" xfId="0" applyFont="1" applyBorder="1" applyAlignment="1">
      <alignment horizontal="center" vertical="center"/>
    </xf>
    <xf numFmtId="0" fontId="14" fillId="0" borderId="40"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4" fillId="2" borderId="0" xfId="0" applyFont="1" applyFill="1" applyAlignment="1">
      <alignment horizontal="left" vertical="center" shrinkToFit="1"/>
    </xf>
    <xf numFmtId="0" fontId="10" fillId="0" borderId="33" xfId="7" applyFont="1" applyBorder="1" applyAlignment="1" applyProtection="1">
      <alignment horizontal="left" vertical="center"/>
      <protection locked="0"/>
    </xf>
    <xf numFmtId="0" fontId="10" fillId="0" borderId="32" xfId="6" applyFont="1" applyBorder="1" applyAlignment="1" applyProtection="1">
      <alignment horizontal="left" vertical="center" shrinkToFit="1"/>
      <protection locked="0"/>
    </xf>
    <xf numFmtId="178" fontId="10" fillId="0" borderId="0" xfId="7" applyNumberFormat="1" applyFont="1" applyAlignment="1" applyProtection="1">
      <alignment horizontal="center" vertical="center"/>
      <protection locked="0"/>
    </xf>
    <xf numFmtId="20" fontId="10" fillId="0" borderId="0" xfId="7" applyNumberFormat="1" applyFont="1" applyAlignment="1" applyProtection="1">
      <alignment horizontal="center" vertical="center"/>
      <protection locked="0"/>
    </xf>
    <xf numFmtId="0" fontId="9" fillId="0" borderId="0" xfId="7" applyFont="1" applyAlignment="1" applyProtection="1">
      <alignment horizontal="center" vertical="center"/>
      <protection locked="0"/>
    </xf>
    <xf numFmtId="22" fontId="10" fillId="0" borderId="0" xfId="7" applyNumberFormat="1" applyFont="1" applyAlignment="1" applyProtection="1">
      <alignment horizontal="center" vertical="center"/>
      <protection locked="0"/>
    </xf>
    <xf numFmtId="0" fontId="10" fillId="0" borderId="32" xfId="7" applyFont="1" applyBorder="1" applyAlignment="1" applyProtection="1">
      <alignment horizontal="left" vertical="center"/>
      <protection locked="0"/>
    </xf>
    <xf numFmtId="0" fontId="10" fillId="0" borderId="0" xfId="7" applyFont="1" applyAlignment="1" applyProtection="1">
      <alignment horizontal="left" vertical="top" wrapText="1"/>
      <protection locked="0"/>
    </xf>
    <xf numFmtId="38" fontId="16" fillId="2" borderId="10" xfId="1" applyFont="1" applyFill="1" applyBorder="1" applyAlignment="1">
      <alignment horizontal="center" vertical="center" shrinkToFit="1"/>
    </xf>
    <xf numFmtId="38" fontId="16" fillId="2" borderId="11" xfId="1" applyFont="1" applyFill="1" applyBorder="1" applyAlignment="1">
      <alignment horizontal="center" vertical="center" shrinkToFit="1"/>
    </xf>
    <xf numFmtId="0" fontId="9" fillId="2" borderId="0" xfId="8" applyFont="1" applyFill="1" applyAlignment="1">
      <alignment horizontal="left" vertical="center"/>
    </xf>
    <xf numFmtId="0" fontId="10" fillId="0" borderId="0" xfId="0" applyFont="1" applyAlignment="1">
      <alignment horizontal="right" vertical="center"/>
    </xf>
    <xf numFmtId="38" fontId="10" fillId="2" borderId="14" xfId="0" applyNumberFormat="1" applyFont="1" applyFill="1" applyBorder="1" applyAlignment="1">
      <alignment horizontal="center" vertical="center" shrinkToFit="1"/>
    </xf>
    <xf numFmtId="38" fontId="10" fillId="2" borderId="38" xfId="0" applyNumberFormat="1" applyFont="1" applyFill="1" applyBorder="1" applyAlignment="1">
      <alignment horizontal="center" vertical="center" shrinkToFit="1"/>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0" fillId="0" borderId="44" xfId="0" applyFont="1" applyBorder="1" applyAlignment="1" applyProtection="1">
      <alignment horizontal="center" vertical="center"/>
      <protection locked="0"/>
    </xf>
    <xf numFmtId="0" fontId="10" fillId="0" borderId="27" xfId="0" applyFont="1" applyBorder="1" applyAlignment="1" applyProtection="1">
      <alignment horizontal="center" vertical="center"/>
      <protection locked="0"/>
    </xf>
    <xf numFmtId="0" fontId="10" fillId="0" borderId="29" xfId="0" applyFont="1" applyBorder="1" applyAlignment="1" applyProtection="1">
      <alignment horizontal="center" vertical="center"/>
      <protection locked="0"/>
    </xf>
    <xf numFmtId="0" fontId="10" fillId="0" borderId="45"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0" fillId="0" borderId="46" xfId="0" applyFont="1" applyBorder="1" applyAlignment="1" applyProtection="1">
      <alignment horizontal="center" vertical="center"/>
      <protection locked="0"/>
    </xf>
    <xf numFmtId="0" fontId="10" fillId="0" borderId="20" xfId="0" applyFont="1" applyBorder="1" applyAlignment="1" applyProtection="1">
      <alignment horizontal="center" vertical="center"/>
      <protection locked="0"/>
    </xf>
    <xf numFmtId="0" fontId="10" fillId="0" borderId="37" xfId="0" applyFont="1" applyBorder="1" applyAlignment="1" applyProtection="1">
      <alignment horizontal="center" vertical="center"/>
      <protection locked="0"/>
    </xf>
    <xf numFmtId="0" fontId="8" fillId="0" borderId="4" xfId="0" applyFont="1" applyBorder="1" applyAlignment="1">
      <alignment horizontal="center" vertical="center" shrinkToFit="1"/>
    </xf>
    <xf numFmtId="0" fontId="8" fillId="0" borderId="4" xfId="0" applyFont="1" applyBorder="1" applyAlignment="1">
      <alignment horizontal="center" vertical="center"/>
    </xf>
    <xf numFmtId="0" fontId="8" fillId="2" borderId="4" xfId="0" applyFont="1" applyFill="1" applyBorder="1" applyAlignment="1">
      <alignment horizontal="center" vertical="center"/>
    </xf>
    <xf numFmtId="0" fontId="8" fillId="0" borderId="4" xfId="0" applyFont="1" applyBorder="1" applyAlignment="1">
      <alignment horizontal="center" vertical="center" wrapText="1"/>
    </xf>
  </cellXfs>
  <cellStyles count="9">
    <cellStyle name="桁区切り" xfId="1" builtinId="6"/>
    <cellStyle name="桁区切り 2" xfId="2" xr:uid="{00000000-0005-0000-0000-000001000000}"/>
    <cellStyle name="桁区切り 3" xfId="3" xr:uid="{00000000-0005-0000-0000-000002000000}"/>
    <cellStyle name="通貨 2" xfId="4" xr:uid="{00000000-0005-0000-0000-000003000000}"/>
    <cellStyle name="標準" xfId="0" builtinId="0"/>
    <cellStyle name="標準 2" xfId="5" xr:uid="{00000000-0005-0000-0000-000005000000}"/>
    <cellStyle name="標準 3" xfId="6" xr:uid="{00000000-0005-0000-0000-000006000000}"/>
    <cellStyle name="標準 3 2" xfId="7" xr:uid="{EA8FA606-621D-4159-9F26-1D052BFDE844}"/>
    <cellStyle name="標準 3 2 2" xfId="8" xr:uid="{6A7C4ED9-A1BA-49D8-AB74-3D5AD83EFCCE}"/>
  </cellStyles>
  <dxfs count="2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35</xdr:col>
      <xdr:colOff>95250</xdr:colOff>
      <xdr:row>34</xdr:row>
      <xdr:rowOff>161769</xdr:rowOff>
    </xdr:from>
    <xdr:ext cx="3267076" cy="800412"/>
    <xdr:sp macro="" textlink="">
      <xdr:nvSpPr>
        <xdr:cNvPr id="2" name="テキスト ボックス 1">
          <a:extLst>
            <a:ext uri="{FF2B5EF4-FFF2-40B4-BE49-F238E27FC236}">
              <a16:creationId xmlns:a16="http://schemas.microsoft.com/office/drawing/2014/main" id="{50F5432D-77A3-48F0-89DB-75671A358C5F}"/>
            </a:ext>
          </a:extLst>
        </xdr:cNvPr>
        <xdr:cNvSpPr txBox="1"/>
      </xdr:nvSpPr>
      <xdr:spPr>
        <a:xfrm>
          <a:off x="6429375" y="6353019"/>
          <a:ext cx="3267076" cy="800412"/>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indent="0"/>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「３．出張等の参加に要した経費」の数字を、</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pPr marL="0" indent="0"/>
          <a:r>
            <a:rPr kumimoji="1" lang="ja-JP" altLang="en-US" sz="1100" b="1">
              <a:solidFill>
                <a:srgbClr val="FF0000"/>
              </a:solidFill>
              <a:effectLst/>
              <a:latin typeface="游ゴシック" panose="020B0400000000000000" pitchFamily="50" charset="-128"/>
              <a:ea typeface="游ゴシック" panose="020B0400000000000000" pitchFamily="50" charset="-128"/>
              <a:cs typeface="+mn-cs"/>
            </a:rPr>
            <a:t>「実績報告申請書」基本項目兼加算項目（訪問）</a:t>
          </a:r>
          <a:endParaRPr kumimoji="1" lang="en-US" altLang="ja-JP" sz="1100" b="1">
            <a:solidFill>
              <a:srgbClr val="FF0000"/>
            </a:solidFill>
            <a:effectLst/>
            <a:latin typeface="游ゴシック" panose="020B0400000000000000" pitchFamily="50" charset="-128"/>
            <a:ea typeface="游ゴシック" panose="020B0400000000000000" pitchFamily="50" charset="-128"/>
            <a:cs typeface="+mn-cs"/>
          </a:endParaRPr>
        </a:p>
        <a:p>
          <a:pPr marL="0" indent="0"/>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に入力してください。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xdr:txBody>
    </xdr:sp>
    <xdr:clientData/>
  </xdr:oneCellAnchor>
  <xdr:oneCellAnchor>
    <xdr:from>
      <xdr:col>35</xdr:col>
      <xdr:colOff>95250</xdr:colOff>
      <xdr:row>8</xdr:row>
      <xdr:rowOff>121490</xdr:rowOff>
    </xdr:from>
    <xdr:ext cx="4857750" cy="2452594"/>
    <xdr:sp macro="" textlink="">
      <xdr:nvSpPr>
        <xdr:cNvPr id="3" name="テキスト ボックス 2">
          <a:extLst>
            <a:ext uri="{FF2B5EF4-FFF2-40B4-BE49-F238E27FC236}">
              <a16:creationId xmlns:a16="http://schemas.microsoft.com/office/drawing/2014/main" id="{B96F5011-9A87-4F54-AA0D-2256DBD5A287}"/>
            </a:ext>
          </a:extLst>
        </xdr:cNvPr>
        <xdr:cNvSpPr txBox="1"/>
      </xdr:nvSpPr>
      <xdr:spPr>
        <a:xfrm>
          <a:off x="6429375" y="1740740"/>
          <a:ext cx="4857750" cy="2452594"/>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・出張先ごとにファイルを作成してください。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・黄色の塗りつぶしに入力をお願いいたします。</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・関数や書式の変更はしないでください。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・出張者ごとにシート</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E</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の「旅行行程表及び旅費積算書」を入力してください。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B</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B</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C</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C</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dk1"/>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D</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D</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dk1"/>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E</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E</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endParaRPr kumimoji="1" lang="en-US" altLang="ja-JP" sz="800" b="1">
            <a:solidFill>
              <a:srgbClr val="FF0000"/>
            </a:solidFill>
            <a:effectLst/>
            <a:latin typeface="游ゴシック" panose="020B0400000000000000" pitchFamily="50" charset="-128"/>
            <a:ea typeface="游ゴシック" panose="020B0400000000000000" pitchFamily="50" charset="-128"/>
            <a:cs typeface="+mn-cs"/>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27214</xdr:colOff>
      <xdr:row>16</xdr:row>
      <xdr:rowOff>130024</xdr:rowOff>
    </xdr:from>
    <xdr:to>
      <xdr:col>10</xdr:col>
      <xdr:colOff>598714</xdr:colOff>
      <xdr:row>25</xdr:row>
      <xdr:rowOff>243971</xdr:rowOff>
    </xdr:to>
    <xdr:pic>
      <xdr:nvPicPr>
        <xdr:cNvPr id="2" name="図 1">
          <a:extLst>
            <a:ext uri="{FF2B5EF4-FFF2-40B4-BE49-F238E27FC236}">
              <a16:creationId xmlns:a16="http://schemas.microsoft.com/office/drawing/2014/main" id="{ACC0ED46-2141-4352-A7B5-84DD63E4DE9A}"/>
            </a:ext>
          </a:extLst>
        </xdr:cNvPr>
        <xdr:cNvPicPr>
          <a:picLocks noChangeAspect="1"/>
        </xdr:cNvPicPr>
      </xdr:nvPicPr>
      <xdr:blipFill rotWithShape="1">
        <a:blip xmlns:r="http://schemas.openxmlformats.org/officeDocument/2006/relationships" r:embed="rId1"/>
        <a:srcRect l="3542" t="6539" r="22803" b="34800"/>
        <a:stretch/>
      </xdr:blipFill>
      <xdr:spPr>
        <a:xfrm>
          <a:off x="27214" y="5028595"/>
          <a:ext cx="8218714" cy="354294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35</xdr:col>
      <xdr:colOff>95250</xdr:colOff>
      <xdr:row>34</xdr:row>
      <xdr:rowOff>161769</xdr:rowOff>
    </xdr:from>
    <xdr:ext cx="2962275" cy="800412"/>
    <xdr:sp macro="" textlink="">
      <xdr:nvSpPr>
        <xdr:cNvPr id="2" name="テキスト ボックス 1">
          <a:extLst>
            <a:ext uri="{FF2B5EF4-FFF2-40B4-BE49-F238E27FC236}">
              <a16:creationId xmlns:a16="http://schemas.microsoft.com/office/drawing/2014/main" id="{508040B3-099F-4291-A758-5C52ED902B5F}"/>
            </a:ext>
          </a:extLst>
        </xdr:cNvPr>
        <xdr:cNvSpPr txBox="1"/>
      </xdr:nvSpPr>
      <xdr:spPr>
        <a:xfrm>
          <a:off x="6429375" y="6648294"/>
          <a:ext cx="2962275" cy="800412"/>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indent="0"/>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「３．出張等の参加に要した経費」の数字を、</a:t>
          </a:r>
          <a:r>
            <a:rPr kumimoji="1" lang="ja-JP" altLang="en-US" sz="1100" b="1">
              <a:solidFill>
                <a:srgbClr val="FF0000"/>
              </a:solidFill>
              <a:effectLst/>
              <a:latin typeface="游ゴシック" panose="020B0400000000000000" pitchFamily="50" charset="-128"/>
              <a:ea typeface="游ゴシック" panose="020B0400000000000000" pitchFamily="50" charset="-128"/>
              <a:cs typeface="+mn-cs"/>
            </a:rPr>
            <a:t>「実績報告申請書」基本項目兼加算項目（訪問）</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に入力してください。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xdr:txBody>
    </xdr:sp>
    <xdr:clientData/>
  </xdr:oneCellAnchor>
  <xdr:oneCellAnchor>
    <xdr:from>
      <xdr:col>35</xdr:col>
      <xdr:colOff>104775</xdr:colOff>
      <xdr:row>8</xdr:row>
      <xdr:rowOff>16717</xdr:rowOff>
    </xdr:from>
    <xdr:ext cx="4864100" cy="2452594"/>
    <xdr:sp macro="" textlink="">
      <xdr:nvSpPr>
        <xdr:cNvPr id="3" name="テキスト ボックス 2">
          <a:extLst>
            <a:ext uri="{FF2B5EF4-FFF2-40B4-BE49-F238E27FC236}">
              <a16:creationId xmlns:a16="http://schemas.microsoft.com/office/drawing/2014/main" id="{A8260C07-0495-4E07-8F98-7171A07880B8}"/>
            </a:ext>
          </a:extLst>
        </xdr:cNvPr>
        <xdr:cNvSpPr txBox="1"/>
      </xdr:nvSpPr>
      <xdr:spPr>
        <a:xfrm>
          <a:off x="6438900" y="1550242"/>
          <a:ext cx="4864100" cy="2452594"/>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・出張先ごとにファイルを作成してください。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・黄色の塗りつぶしに入力をお願いいたします。</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・関数や書式の変更はしないでください。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・出張者ごとにシート</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E</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の「旅行行程表及び旅費積算書」を入力してください。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B</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B</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C</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C</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dk1"/>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D</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D</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dk1"/>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E</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E</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endParaRPr kumimoji="1" lang="en-US" altLang="ja-JP" sz="800" b="1">
            <a:solidFill>
              <a:srgbClr val="FF0000"/>
            </a:solidFill>
            <a:effectLst/>
            <a:latin typeface="游ゴシック" panose="020B0400000000000000" pitchFamily="50" charset="-128"/>
            <a:ea typeface="游ゴシック" panose="020B0400000000000000" pitchFamily="50" charset="-128"/>
            <a:cs typeface="+mn-cs"/>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4D1B5-DDE1-4678-B61C-1CF20BC99B55}">
  <sheetPr codeName="Sheet7">
    <tabColor rgb="FFFF0000"/>
    <pageSetUpPr fitToPage="1"/>
  </sheetPr>
  <dimension ref="A1:BX42"/>
  <sheetViews>
    <sheetView showZeros="0" view="pageBreakPreview" zoomScale="145" zoomScaleNormal="100" zoomScaleSheetLayoutView="145" workbookViewId="0">
      <selection activeCell="U6" sqref="U6:AI7"/>
    </sheetView>
  </sheetViews>
  <sheetFormatPr defaultColWidth="2.42578125" defaultRowHeight="15" customHeight="1"/>
  <cols>
    <col min="1" max="6" width="2.42578125" style="10"/>
    <col min="7" max="8" width="2.42578125" style="10" customWidth="1"/>
    <col min="9" max="14" width="2.42578125" style="10"/>
    <col min="15" max="15" width="2.42578125" style="10" customWidth="1"/>
    <col min="16" max="16384" width="2.42578125" style="10"/>
  </cols>
  <sheetData>
    <row r="1" spans="1:35" ht="15" customHeight="1">
      <c r="A1" s="135" t="s">
        <v>0</v>
      </c>
      <c r="B1" s="135"/>
      <c r="C1" s="135"/>
      <c r="D1" s="135"/>
      <c r="E1" s="135"/>
      <c r="F1" s="135"/>
      <c r="G1" s="135"/>
      <c r="H1" s="135"/>
      <c r="I1" s="135"/>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row>
    <row r="2" spans="1:35" ht="15" customHeight="1">
      <c r="A2" s="11"/>
      <c r="B2" s="136" t="s">
        <v>1</v>
      </c>
      <c r="C2" s="136"/>
      <c r="D2" s="136"/>
      <c r="E2" s="136"/>
      <c r="F2" s="136"/>
      <c r="G2" s="136"/>
      <c r="H2" s="136"/>
      <c r="I2" s="136"/>
      <c r="J2" s="136"/>
      <c r="K2" s="136"/>
      <c r="L2" s="136"/>
      <c r="M2" s="136" t="s">
        <v>2</v>
      </c>
      <c r="N2" s="136"/>
      <c r="O2" s="136"/>
      <c r="P2" s="136"/>
      <c r="Q2" s="136"/>
      <c r="R2" s="136"/>
      <c r="S2" s="136"/>
      <c r="T2" s="136"/>
      <c r="U2" s="11"/>
      <c r="V2" s="11"/>
      <c r="W2" s="11"/>
      <c r="X2" s="11"/>
      <c r="Y2" s="11"/>
      <c r="Z2" s="11"/>
      <c r="AA2" s="11"/>
      <c r="AB2" s="11"/>
      <c r="AC2" s="11"/>
      <c r="AD2" s="11"/>
      <c r="AE2" s="11"/>
      <c r="AF2" s="11"/>
      <c r="AG2" s="11"/>
      <c r="AH2" s="11"/>
      <c r="AI2" s="11"/>
    </row>
    <row r="3" spans="1:35" ht="15" customHeight="1">
      <c r="B3" s="12"/>
    </row>
    <row r="4" spans="1:35" ht="22.5" customHeight="1">
      <c r="A4" s="136" t="s">
        <v>3</v>
      </c>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row>
    <row r="5" spans="1:35" ht="15" customHeight="1">
      <c r="A5" s="13"/>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row>
    <row r="6" spans="1:35" ht="15" customHeight="1">
      <c r="B6" s="15"/>
      <c r="C6" s="15"/>
      <c r="D6" s="15"/>
      <c r="E6" s="15"/>
      <c r="F6" s="15"/>
      <c r="G6" s="15"/>
      <c r="H6" s="15"/>
      <c r="I6" s="15"/>
      <c r="J6" s="15"/>
      <c r="K6" s="15"/>
      <c r="L6" s="15"/>
      <c r="M6" s="15"/>
      <c r="N6" s="15"/>
      <c r="O6" s="128" t="s">
        <v>4</v>
      </c>
      <c r="P6" s="128"/>
      <c r="Q6" s="128"/>
      <c r="R6" s="128"/>
      <c r="S6" s="128"/>
      <c r="T6" s="128"/>
      <c r="U6" s="137" t="s">
        <v>5</v>
      </c>
      <c r="V6" s="138"/>
      <c r="W6" s="138"/>
      <c r="X6" s="138"/>
      <c r="Y6" s="138"/>
      <c r="Z6" s="138"/>
      <c r="AA6" s="138"/>
      <c r="AB6" s="138"/>
      <c r="AC6" s="138"/>
      <c r="AD6" s="138"/>
      <c r="AE6" s="138"/>
      <c r="AF6" s="138"/>
      <c r="AG6" s="138"/>
      <c r="AH6" s="138"/>
      <c r="AI6" s="138"/>
    </row>
    <row r="7" spans="1:35" ht="15" customHeight="1">
      <c r="B7" s="16"/>
      <c r="C7" s="17"/>
      <c r="D7" s="17"/>
      <c r="E7" s="17"/>
      <c r="F7" s="17"/>
      <c r="G7" s="17"/>
      <c r="H7" s="17"/>
      <c r="I7" s="17"/>
      <c r="J7" s="17"/>
      <c r="K7" s="17"/>
      <c r="L7" s="17"/>
      <c r="M7" s="17"/>
      <c r="N7" s="17"/>
      <c r="O7" s="128"/>
      <c r="P7" s="128"/>
      <c r="Q7" s="128"/>
      <c r="R7" s="128"/>
      <c r="S7" s="128"/>
      <c r="T7" s="128"/>
      <c r="U7" s="138"/>
      <c r="V7" s="138"/>
      <c r="W7" s="138"/>
      <c r="X7" s="138"/>
      <c r="Y7" s="138"/>
      <c r="Z7" s="138"/>
      <c r="AA7" s="138"/>
      <c r="AB7" s="138"/>
      <c r="AC7" s="138"/>
      <c r="AD7" s="138"/>
      <c r="AE7" s="138"/>
      <c r="AF7" s="138"/>
      <c r="AG7" s="138"/>
      <c r="AH7" s="138"/>
      <c r="AI7" s="138"/>
    </row>
    <row r="8" spans="1:35" ht="15" customHeight="1">
      <c r="B8" s="16"/>
      <c r="C8" s="17"/>
      <c r="D8" s="17"/>
      <c r="E8" s="17"/>
      <c r="F8" s="17"/>
      <c r="G8" s="17"/>
      <c r="H8" s="17"/>
      <c r="I8" s="17"/>
      <c r="J8" s="17"/>
      <c r="K8" s="17"/>
      <c r="L8" s="17"/>
      <c r="M8" s="17"/>
      <c r="N8" s="17"/>
      <c r="O8" s="128"/>
      <c r="P8" s="128"/>
      <c r="Q8" s="128"/>
      <c r="R8" s="128"/>
      <c r="S8" s="128"/>
      <c r="T8" s="128"/>
      <c r="U8" s="138" t="s">
        <v>6</v>
      </c>
      <c r="V8" s="138"/>
      <c r="W8" s="138"/>
      <c r="X8" s="138"/>
      <c r="Y8" s="138"/>
      <c r="Z8" s="138"/>
      <c r="AA8" s="138"/>
      <c r="AB8" s="138"/>
      <c r="AC8" s="138"/>
      <c r="AD8" s="138"/>
      <c r="AE8" s="138"/>
      <c r="AF8" s="138"/>
      <c r="AG8" s="138"/>
      <c r="AH8" s="138"/>
      <c r="AI8" s="138"/>
    </row>
    <row r="9" spans="1:35" ht="15" customHeight="1">
      <c r="B9" s="16"/>
      <c r="C9" s="17"/>
      <c r="D9" s="17"/>
      <c r="E9" s="17"/>
      <c r="F9" s="17"/>
      <c r="G9" s="17"/>
      <c r="H9" s="17"/>
      <c r="I9" s="17"/>
      <c r="J9" s="17"/>
      <c r="K9" s="17"/>
      <c r="L9" s="17"/>
      <c r="M9" s="17"/>
      <c r="N9" s="17"/>
      <c r="O9" s="17"/>
      <c r="P9" s="17"/>
      <c r="Q9" s="17"/>
      <c r="R9" s="17"/>
      <c r="S9" s="17"/>
      <c r="T9" s="17"/>
      <c r="U9" s="17"/>
      <c r="V9" s="17"/>
      <c r="W9" s="17"/>
      <c r="X9" s="15"/>
      <c r="Y9" s="15"/>
      <c r="Z9" s="15"/>
      <c r="AA9" s="15"/>
      <c r="AB9" s="15"/>
      <c r="AC9" s="15"/>
      <c r="AD9" s="15"/>
      <c r="AE9" s="15"/>
      <c r="AF9" s="15"/>
      <c r="AG9" s="15"/>
      <c r="AH9" s="15"/>
      <c r="AI9" s="15"/>
    </row>
    <row r="10" spans="1:35" ht="15" customHeight="1">
      <c r="B10" s="18" t="s">
        <v>7</v>
      </c>
      <c r="C10" s="139" t="s">
        <v>8</v>
      </c>
      <c r="D10" s="139"/>
      <c r="E10" s="139"/>
      <c r="F10" s="139"/>
      <c r="G10" s="139"/>
      <c r="H10" s="139"/>
      <c r="I10" s="139"/>
      <c r="J10" s="139"/>
      <c r="K10" s="139"/>
      <c r="L10" s="139"/>
      <c r="M10" s="139"/>
      <c r="N10" s="139"/>
      <c r="O10" s="139"/>
      <c r="P10" s="139"/>
      <c r="Q10" s="139"/>
      <c r="R10" s="139"/>
      <c r="S10" s="139"/>
      <c r="T10" s="139"/>
      <c r="U10" s="139"/>
      <c r="V10" s="139"/>
      <c r="W10" s="139"/>
      <c r="X10" s="139"/>
      <c r="Y10" s="139"/>
      <c r="Z10" s="139"/>
      <c r="AA10" s="139"/>
      <c r="AB10" s="139"/>
      <c r="AC10" s="139"/>
      <c r="AD10" s="139"/>
      <c r="AE10" s="139"/>
      <c r="AF10" s="139"/>
      <c r="AG10" s="139"/>
      <c r="AH10" s="139"/>
      <c r="AI10" s="139"/>
    </row>
    <row r="11" spans="1:35" ht="15" customHeight="1">
      <c r="C11" s="10" t="s">
        <v>9</v>
      </c>
      <c r="D11" s="139" t="s">
        <v>10</v>
      </c>
      <c r="E11" s="139"/>
      <c r="F11" s="139"/>
      <c r="G11" s="139"/>
      <c r="H11" s="139"/>
      <c r="I11" s="139"/>
      <c r="J11" s="10" t="s">
        <v>11</v>
      </c>
      <c r="K11" s="133">
        <v>45953</v>
      </c>
      <c r="L11" s="133"/>
      <c r="M11" s="133"/>
      <c r="N11" s="133"/>
      <c r="O11" s="133"/>
      <c r="P11" s="133"/>
      <c r="Q11" s="133"/>
      <c r="R11" s="19"/>
      <c r="S11" s="134">
        <v>0.41666666666666669</v>
      </c>
      <c r="T11" s="134"/>
      <c r="U11" s="134"/>
      <c r="V11" s="10" t="str">
        <f>IF(S11="","","～")</f>
        <v>～</v>
      </c>
      <c r="W11" s="134">
        <v>0.51458333333333328</v>
      </c>
      <c r="X11" s="134"/>
      <c r="Y11" s="134"/>
    </row>
    <row r="12" spans="1:35" ht="15" customHeight="1">
      <c r="B12" s="12" t="s">
        <v>12</v>
      </c>
      <c r="K12" s="133"/>
      <c r="L12" s="133"/>
      <c r="M12" s="133"/>
      <c r="N12" s="133"/>
      <c r="O12" s="133"/>
      <c r="P12" s="133"/>
      <c r="Q12" s="133"/>
      <c r="R12" s="19"/>
      <c r="S12" s="134"/>
      <c r="T12" s="134"/>
      <c r="U12" s="134"/>
      <c r="V12" s="10" t="str">
        <f>IF(S12="","","～")</f>
        <v/>
      </c>
      <c r="W12" s="134"/>
      <c r="X12" s="134"/>
      <c r="Y12" s="134"/>
    </row>
    <row r="13" spans="1:35" ht="15" customHeight="1">
      <c r="B13" s="12"/>
      <c r="C13" s="10" t="s">
        <v>13</v>
      </c>
      <c r="D13" s="139" t="s">
        <v>14</v>
      </c>
      <c r="E13" s="139"/>
      <c r="F13" s="139"/>
      <c r="G13" s="139"/>
      <c r="H13" s="139"/>
      <c r="I13" s="139"/>
      <c r="J13" s="10" t="s">
        <v>11</v>
      </c>
      <c r="K13" s="143" t="s">
        <v>15</v>
      </c>
      <c r="L13" s="143"/>
      <c r="M13" s="143"/>
      <c r="N13" s="139" t="s">
        <v>16</v>
      </c>
      <c r="O13" s="139"/>
      <c r="P13" s="139"/>
      <c r="Q13" s="139"/>
      <c r="R13" s="139"/>
      <c r="S13" s="139"/>
      <c r="T13" s="139"/>
      <c r="U13" s="139"/>
      <c r="V13" s="139"/>
      <c r="W13" s="139"/>
      <c r="X13" s="139"/>
      <c r="Y13" s="139"/>
      <c r="Z13" s="139"/>
      <c r="AA13" s="139"/>
      <c r="AB13" s="139"/>
      <c r="AC13" s="139"/>
      <c r="AD13" s="139"/>
      <c r="AE13" s="139"/>
      <c r="AF13" s="139"/>
      <c r="AG13" s="139"/>
      <c r="AH13" s="139"/>
      <c r="AI13" s="139"/>
    </row>
    <row r="14" spans="1:35" ht="15" customHeight="1">
      <c r="B14" s="12"/>
      <c r="K14" s="143" t="s">
        <v>17</v>
      </c>
      <c r="L14" s="143"/>
      <c r="M14" s="143"/>
      <c r="N14" s="139" t="s">
        <v>18</v>
      </c>
      <c r="O14" s="139"/>
      <c r="P14" s="139"/>
      <c r="Q14" s="139"/>
      <c r="R14" s="139"/>
      <c r="S14" s="139"/>
      <c r="T14" s="139"/>
      <c r="U14" s="139"/>
      <c r="V14" s="139"/>
      <c r="W14" s="139"/>
      <c r="X14" s="139"/>
      <c r="Y14" s="139"/>
      <c r="Z14" s="139"/>
      <c r="AA14" s="139"/>
      <c r="AB14" s="139"/>
      <c r="AC14" s="139"/>
      <c r="AD14" s="139"/>
      <c r="AE14" s="139"/>
      <c r="AF14" s="139"/>
      <c r="AG14" s="139"/>
      <c r="AH14" s="139"/>
      <c r="AI14" s="139"/>
    </row>
    <row r="15" spans="1:35" ht="15" customHeight="1">
      <c r="B15" s="12"/>
      <c r="C15" s="10" t="s">
        <v>19</v>
      </c>
      <c r="D15" s="139" t="s">
        <v>20</v>
      </c>
      <c r="E15" s="139"/>
      <c r="F15" s="139"/>
      <c r="G15" s="139"/>
      <c r="H15" s="139"/>
      <c r="I15" s="139"/>
      <c r="J15" s="10" t="s">
        <v>11</v>
      </c>
      <c r="K15" s="140" t="s">
        <v>21</v>
      </c>
      <c r="L15" s="140"/>
      <c r="M15" s="140"/>
      <c r="N15" s="141" t="s">
        <v>22</v>
      </c>
      <c r="O15" s="141"/>
      <c r="P15" s="141"/>
      <c r="Q15" s="141"/>
      <c r="R15" s="141"/>
      <c r="S15" s="141"/>
      <c r="T15" s="140" t="s">
        <v>23</v>
      </c>
      <c r="U15" s="140"/>
      <c r="V15" s="140"/>
      <c r="W15" s="142" t="s">
        <v>24</v>
      </c>
      <c r="X15" s="142"/>
      <c r="Y15" s="142"/>
      <c r="Z15" s="142"/>
      <c r="AA15" s="142"/>
      <c r="AB15" s="142"/>
      <c r="AC15" s="142"/>
      <c r="AD15" s="142"/>
      <c r="AE15" s="142"/>
      <c r="AF15" s="142"/>
      <c r="AG15" s="142"/>
      <c r="AH15" s="142"/>
      <c r="AI15" s="142"/>
    </row>
    <row r="16" spans="1:35" ht="15" customHeight="1">
      <c r="B16" s="12"/>
      <c r="K16" s="129" t="s">
        <v>25</v>
      </c>
      <c r="L16" s="129"/>
      <c r="M16" s="129"/>
      <c r="N16" s="131"/>
      <c r="O16" s="131"/>
      <c r="P16" s="131"/>
      <c r="Q16" s="131"/>
      <c r="R16" s="131"/>
      <c r="S16" s="132"/>
      <c r="T16" s="129" t="s">
        <v>26</v>
      </c>
      <c r="U16" s="129"/>
      <c r="V16" s="129"/>
      <c r="W16" s="130"/>
      <c r="X16" s="130"/>
      <c r="Y16" s="130"/>
      <c r="Z16" s="130"/>
      <c r="AA16" s="130"/>
      <c r="AB16" s="130"/>
      <c r="AC16" s="130"/>
      <c r="AD16" s="130"/>
      <c r="AE16" s="130"/>
      <c r="AF16" s="130"/>
      <c r="AG16" s="130"/>
      <c r="AH16" s="130"/>
      <c r="AI16" s="130"/>
    </row>
    <row r="17" spans="2:76" ht="15" customHeight="1">
      <c r="B17" s="12"/>
      <c r="K17" s="129" t="s">
        <v>27</v>
      </c>
      <c r="L17" s="129"/>
      <c r="M17" s="129"/>
      <c r="N17" s="131"/>
      <c r="O17" s="131"/>
      <c r="P17" s="131"/>
      <c r="Q17" s="131"/>
      <c r="R17" s="131"/>
      <c r="S17" s="132"/>
      <c r="T17" s="129" t="s">
        <v>28</v>
      </c>
      <c r="U17" s="129"/>
      <c r="V17" s="129"/>
      <c r="W17" s="130"/>
      <c r="X17" s="130"/>
      <c r="Y17" s="130"/>
      <c r="Z17" s="130"/>
      <c r="AA17" s="130"/>
      <c r="AB17" s="130"/>
      <c r="AC17" s="130"/>
      <c r="AD17" s="130"/>
      <c r="AE17" s="130"/>
      <c r="AF17" s="130"/>
      <c r="AG17" s="130"/>
      <c r="AH17" s="130"/>
      <c r="AI17" s="130"/>
    </row>
    <row r="18" spans="2:76" ht="15" customHeight="1">
      <c r="B18" s="12"/>
      <c r="K18" s="129" t="s">
        <v>29</v>
      </c>
      <c r="L18" s="129"/>
      <c r="M18" s="129"/>
      <c r="N18" s="131"/>
      <c r="O18" s="131"/>
      <c r="P18" s="131"/>
      <c r="Q18" s="131"/>
      <c r="R18" s="131"/>
      <c r="S18" s="132"/>
      <c r="T18" s="129" t="s">
        <v>30</v>
      </c>
      <c r="U18" s="129"/>
      <c r="V18" s="129"/>
      <c r="W18" s="130"/>
      <c r="X18" s="130"/>
      <c r="Y18" s="130"/>
      <c r="Z18" s="130"/>
      <c r="AA18" s="130"/>
      <c r="AB18" s="130"/>
      <c r="AC18" s="130"/>
      <c r="AD18" s="130"/>
      <c r="AE18" s="130"/>
      <c r="AF18" s="130"/>
      <c r="AG18" s="130"/>
      <c r="AH18" s="130"/>
      <c r="AI18" s="130"/>
    </row>
    <row r="19" spans="2:76" ht="15" customHeight="1">
      <c r="B19" s="12"/>
      <c r="K19" s="129" t="s">
        <v>31</v>
      </c>
      <c r="L19" s="129"/>
      <c r="M19" s="129"/>
      <c r="N19" s="131"/>
      <c r="O19" s="131"/>
      <c r="P19" s="131"/>
      <c r="Q19" s="131"/>
      <c r="R19" s="131"/>
      <c r="S19" s="132"/>
      <c r="T19" s="129" t="s">
        <v>32</v>
      </c>
      <c r="U19" s="129"/>
      <c r="V19" s="129"/>
      <c r="W19" s="130"/>
      <c r="X19" s="130"/>
      <c r="Y19" s="130"/>
      <c r="Z19" s="130"/>
      <c r="AA19" s="130"/>
      <c r="AB19" s="130"/>
      <c r="AC19" s="130"/>
      <c r="AD19" s="130"/>
      <c r="AE19" s="130"/>
      <c r="AF19" s="130"/>
      <c r="AG19" s="130"/>
      <c r="AH19" s="130"/>
      <c r="AI19" s="130"/>
    </row>
    <row r="20" spans="2:76" ht="15" customHeight="1">
      <c r="B20" s="12"/>
    </row>
    <row r="21" spans="2:76" ht="15" customHeight="1">
      <c r="B21" s="12"/>
      <c r="C21" s="139" t="s">
        <v>33</v>
      </c>
      <c r="D21" s="139"/>
      <c r="E21" s="139"/>
      <c r="F21" s="139"/>
      <c r="G21" s="139"/>
      <c r="H21" s="139"/>
      <c r="I21" s="139"/>
      <c r="J21" s="139"/>
      <c r="K21" s="139"/>
      <c r="L21" s="139"/>
      <c r="M21" s="139"/>
    </row>
    <row r="22" spans="2:76" ht="15" customHeight="1">
      <c r="D22" s="145" t="s">
        <v>34</v>
      </c>
      <c r="E22" s="145"/>
      <c r="F22" s="145"/>
      <c r="G22" s="145"/>
      <c r="H22" s="145"/>
      <c r="I22" s="145"/>
      <c r="J22" s="145"/>
      <c r="K22" s="145"/>
      <c r="L22" s="145"/>
      <c r="M22" s="145"/>
      <c r="N22" s="145"/>
      <c r="O22" s="145"/>
      <c r="P22" s="145"/>
      <c r="Q22" s="145"/>
      <c r="R22" s="145"/>
      <c r="S22" s="145"/>
      <c r="T22" s="145"/>
      <c r="U22" s="145"/>
      <c r="V22" s="145"/>
      <c r="W22" s="145"/>
      <c r="X22" s="145"/>
      <c r="Y22" s="145"/>
      <c r="Z22" s="145"/>
      <c r="AA22" s="145"/>
      <c r="AB22" s="145"/>
      <c r="AC22" s="145"/>
      <c r="AD22" s="145"/>
      <c r="AE22" s="145"/>
      <c r="AF22" s="145"/>
      <c r="AG22" s="145"/>
      <c r="AH22" s="145"/>
      <c r="AI22" s="20"/>
    </row>
    <row r="23" spans="2:76" ht="15" customHeight="1">
      <c r="D23" s="145"/>
      <c r="E23" s="145"/>
      <c r="F23" s="145"/>
      <c r="G23" s="145"/>
      <c r="H23" s="145"/>
      <c r="I23" s="145"/>
      <c r="J23" s="145"/>
      <c r="K23" s="145"/>
      <c r="L23" s="145"/>
      <c r="M23" s="145"/>
      <c r="N23" s="145"/>
      <c r="O23" s="145"/>
      <c r="P23" s="145"/>
      <c r="Q23" s="145"/>
      <c r="R23" s="145"/>
      <c r="S23" s="145"/>
      <c r="T23" s="145"/>
      <c r="U23" s="145"/>
      <c r="V23" s="145"/>
      <c r="W23" s="145"/>
      <c r="X23" s="145"/>
      <c r="Y23" s="145"/>
      <c r="Z23" s="145"/>
      <c r="AA23" s="145"/>
      <c r="AB23" s="145"/>
      <c r="AC23" s="145"/>
      <c r="AD23" s="145"/>
      <c r="AE23" s="145"/>
      <c r="AF23" s="145"/>
      <c r="AG23" s="145"/>
      <c r="AH23" s="145"/>
      <c r="AI23" s="20"/>
    </row>
    <row r="24" spans="2:76" ht="15" customHeight="1">
      <c r="B24" s="12"/>
      <c r="C24" s="139" t="s">
        <v>35</v>
      </c>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row>
    <row r="25" spans="2:76" ht="15" customHeight="1">
      <c r="D25" s="144" t="s">
        <v>36</v>
      </c>
      <c r="E25" s="144"/>
      <c r="F25" s="144"/>
      <c r="G25" s="144"/>
      <c r="H25" s="144"/>
      <c r="I25" s="144"/>
      <c r="J25" s="144"/>
      <c r="K25" s="144"/>
      <c r="L25" s="144"/>
      <c r="M25" s="144"/>
      <c r="N25" s="144"/>
      <c r="O25" s="144"/>
      <c r="P25" s="144"/>
      <c r="Q25" s="144"/>
      <c r="R25" s="144"/>
      <c r="S25" s="144"/>
      <c r="T25" s="144"/>
      <c r="U25" s="144"/>
      <c r="V25" s="144"/>
      <c r="W25" s="144"/>
      <c r="X25" s="144"/>
      <c r="Y25" s="144"/>
      <c r="Z25" s="144"/>
      <c r="AA25" s="144"/>
      <c r="AB25" s="144"/>
      <c r="AC25" s="144"/>
      <c r="AD25" s="144"/>
      <c r="AE25" s="144"/>
      <c r="AF25" s="144"/>
      <c r="AG25" s="144"/>
      <c r="AH25" s="144"/>
      <c r="AI25" s="144"/>
    </row>
    <row r="26" spans="2:76" ht="15" customHeight="1">
      <c r="D26" s="144"/>
      <c r="E26" s="144"/>
      <c r="F26" s="144"/>
      <c r="G26" s="144"/>
      <c r="H26" s="144"/>
      <c r="I26" s="144"/>
      <c r="J26" s="144"/>
      <c r="K26" s="144"/>
      <c r="L26" s="144"/>
      <c r="M26" s="144"/>
      <c r="N26" s="144"/>
      <c r="O26" s="144"/>
      <c r="P26" s="144"/>
      <c r="Q26" s="144"/>
      <c r="R26" s="144"/>
      <c r="S26" s="144"/>
      <c r="T26" s="144"/>
      <c r="U26" s="144"/>
      <c r="V26" s="144"/>
      <c r="W26" s="144"/>
      <c r="X26" s="144"/>
      <c r="Y26" s="144"/>
      <c r="Z26" s="144"/>
      <c r="AA26" s="144"/>
      <c r="AB26" s="144"/>
      <c r="AC26" s="144"/>
      <c r="AD26" s="144"/>
      <c r="AE26" s="144"/>
      <c r="AF26" s="144"/>
      <c r="AG26" s="144"/>
      <c r="AH26" s="144"/>
      <c r="AI26" s="144"/>
    </row>
    <row r="27" spans="2:76" ht="15" customHeight="1">
      <c r="D27" s="144"/>
      <c r="E27" s="144"/>
      <c r="F27" s="144"/>
      <c r="G27" s="144"/>
      <c r="H27" s="144"/>
      <c r="I27" s="144"/>
      <c r="J27" s="144"/>
      <c r="K27" s="144"/>
      <c r="L27" s="144"/>
      <c r="M27" s="144"/>
      <c r="N27" s="144"/>
      <c r="O27" s="144"/>
      <c r="P27" s="144"/>
      <c r="Q27" s="144"/>
      <c r="R27" s="144"/>
      <c r="S27" s="144"/>
      <c r="T27" s="144"/>
      <c r="U27" s="144"/>
      <c r="V27" s="144"/>
      <c r="W27" s="144"/>
      <c r="X27" s="144"/>
      <c r="Y27" s="144"/>
      <c r="Z27" s="144"/>
      <c r="AA27" s="144"/>
      <c r="AB27" s="144"/>
      <c r="AC27" s="144"/>
      <c r="AD27" s="144"/>
      <c r="AE27" s="144"/>
      <c r="AF27" s="144"/>
      <c r="AG27" s="144"/>
      <c r="AH27" s="144"/>
      <c r="AI27" s="144"/>
    </row>
    <row r="28" spans="2:76" ht="15" customHeight="1">
      <c r="D28" s="144"/>
      <c r="E28" s="144"/>
      <c r="F28" s="144"/>
      <c r="G28" s="144"/>
      <c r="H28" s="144"/>
      <c r="I28" s="144"/>
      <c r="J28" s="144"/>
      <c r="K28" s="144"/>
      <c r="L28" s="144"/>
      <c r="M28" s="144"/>
      <c r="N28" s="144"/>
      <c r="O28" s="144"/>
      <c r="P28" s="144"/>
      <c r="Q28" s="144"/>
      <c r="R28" s="144"/>
      <c r="S28" s="144"/>
      <c r="T28" s="144"/>
      <c r="U28" s="144"/>
      <c r="V28" s="144"/>
      <c r="W28" s="144"/>
      <c r="X28" s="144"/>
      <c r="Y28" s="144"/>
      <c r="Z28" s="144"/>
      <c r="AA28" s="144"/>
      <c r="AB28" s="144"/>
      <c r="AC28" s="144"/>
      <c r="AD28" s="144"/>
      <c r="AE28" s="144"/>
      <c r="AF28" s="144"/>
      <c r="AG28" s="144"/>
      <c r="AH28" s="144"/>
      <c r="AI28" s="144"/>
    </row>
    <row r="29" spans="2:76" ht="15" customHeight="1">
      <c r="D29" s="144"/>
      <c r="E29" s="144"/>
      <c r="F29" s="144"/>
      <c r="G29" s="144"/>
      <c r="H29" s="144"/>
      <c r="I29" s="144"/>
      <c r="J29" s="144"/>
      <c r="K29" s="144"/>
      <c r="L29" s="144"/>
      <c r="M29" s="144"/>
      <c r="N29" s="144"/>
      <c r="O29" s="144"/>
      <c r="P29" s="144"/>
      <c r="Q29" s="144"/>
      <c r="R29" s="144"/>
      <c r="S29" s="144"/>
      <c r="T29" s="144"/>
      <c r="U29" s="144"/>
      <c r="V29" s="144"/>
      <c r="W29" s="144"/>
      <c r="X29" s="144"/>
      <c r="Y29" s="144"/>
      <c r="Z29" s="144"/>
      <c r="AA29" s="144"/>
      <c r="AB29" s="144"/>
      <c r="AC29" s="144"/>
      <c r="AD29" s="144"/>
      <c r="AE29" s="144"/>
      <c r="AF29" s="144"/>
      <c r="AG29" s="144"/>
      <c r="AH29" s="144"/>
      <c r="AI29" s="144"/>
    </row>
    <row r="30" spans="2:76" ht="15" customHeight="1">
      <c r="D30" s="144"/>
      <c r="E30" s="144"/>
      <c r="F30" s="144"/>
      <c r="G30" s="144"/>
      <c r="H30" s="144"/>
      <c r="I30" s="144"/>
      <c r="J30" s="144"/>
      <c r="K30" s="144"/>
      <c r="L30" s="144"/>
      <c r="M30" s="144"/>
      <c r="N30" s="144"/>
      <c r="O30" s="144"/>
      <c r="P30" s="144"/>
      <c r="Q30" s="144"/>
      <c r="R30" s="144"/>
      <c r="S30" s="144"/>
      <c r="T30" s="144"/>
      <c r="U30" s="144"/>
      <c r="V30" s="144"/>
      <c r="W30" s="144"/>
      <c r="X30" s="144"/>
      <c r="Y30" s="144"/>
      <c r="Z30" s="144"/>
      <c r="AA30" s="144"/>
      <c r="AB30" s="144"/>
      <c r="AC30" s="144"/>
      <c r="AD30" s="144"/>
      <c r="AE30" s="144"/>
      <c r="AF30" s="144"/>
      <c r="AG30" s="144"/>
      <c r="AH30" s="144"/>
      <c r="AI30" s="144"/>
    </row>
    <row r="31" spans="2:76" ht="15" customHeight="1">
      <c r="D31" s="144"/>
      <c r="E31" s="144"/>
      <c r="F31" s="144"/>
      <c r="G31" s="144"/>
      <c r="H31" s="144"/>
      <c r="I31" s="144"/>
      <c r="J31" s="144"/>
      <c r="K31" s="144"/>
      <c r="L31" s="144"/>
      <c r="M31" s="144"/>
      <c r="N31" s="144"/>
      <c r="O31" s="144"/>
      <c r="P31" s="144"/>
      <c r="Q31" s="144"/>
      <c r="R31" s="144"/>
      <c r="S31" s="144"/>
      <c r="T31" s="144"/>
      <c r="U31" s="144"/>
      <c r="V31" s="144"/>
      <c r="W31" s="144"/>
      <c r="X31" s="144"/>
      <c r="Y31" s="144"/>
      <c r="Z31" s="144"/>
      <c r="AA31" s="144"/>
      <c r="AB31" s="144"/>
      <c r="AC31" s="144"/>
      <c r="AD31" s="144"/>
      <c r="AE31" s="144"/>
      <c r="AF31" s="144"/>
      <c r="AG31" s="144"/>
      <c r="AH31" s="144"/>
      <c r="AI31" s="144"/>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row>
    <row r="32" spans="2:76" s="7" customFormat="1" ht="15" customHeight="1">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c r="BS32" s="10"/>
      <c r="BT32" s="10"/>
      <c r="BU32" s="10"/>
      <c r="BV32" s="10"/>
      <c r="BW32" s="10"/>
      <c r="BX32" s="10"/>
    </row>
    <row r="33" spans="1:35" ht="15" customHeight="1">
      <c r="B33" s="18" t="s">
        <v>37</v>
      </c>
      <c r="C33" s="139" t="s">
        <v>38</v>
      </c>
      <c r="D33" s="139"/>
      <c r="E33" s="139"/>
      <c r="F33" s="139"/>
      <c r="G33" s="139"/>
      <c r="H33" s="139"/>
      <c r="I33" s="139"/>
      <c r="J33" s="139"/>
      <c r="K33" s="139"/>
      <c r="L33" s="139"/>
      <c r="M33" s="139"/>
      <c r="N33" s="139"/>
      <c r="O33" s="139"/>
      <c r="P33" s="139"/>
      <c r="Q33" s="139"/>
      <c r="R33" s="139"/>
      <c r="S33" s="139"/>
      <c r="T33" s="139"/>
      <c r="U33" s="139"/>
      <c r="V33" s="139"/>
      <c r="W33" s="139"/>
      <c r="X33" s="139"/>
      <c r="Y33" s="139"/>
      <c r="Z33" s="139"/>
      <c r="AA33" s="139"/>
      <c r="AB33" s="139"/>
      <c r="AC33" s="139"/>
      <c r="AD33" s="139"/>
      <c r="AE33" s="139"/>
      <c r="AF33" s="139"/>
      <c r="AG33" s="139"/>
      <c r="AH33" s="139"/>
      <c r="AI33" s="139"/>
    </row>
    <row r="34" spans="1:35" ht="15" customHeight="1">
      <c r="C34" s="144" t="s">
        <v>39</v>
      </c>
      <c r="D34" s="144"/>
      <c r="E34" s="144"/>
      <c r="F34" s="144"/>
      <c r="G34" s="144"/>
      <c r="H34" s="144"/>
      <c r="I34" s="144"/>
      <c r="J34" s="144"/>
      <c r="K34" s="144"/>
      <c r="L34" s="144"/>
      <c r="M34" s="144"/>
      <c r="N34" s="144"/>
      <c r="O34" s="144"/>
      <c r="P34" s="144"/>
      <c r="Q34" s="144"/>
      <c r="R34" s="144"/>
      <c r="S34" s="144"/>
      <c r="T34" s="144"/>
      <c r="U34" s="144"/>
      <c r="V34" s="144"/>
      <c r="W34" s="144"/>
      <c r="X34" s="144"/>
      <c r="Y34" s="144"/>
      <c r="Z34" s="144"/>
      <c r="AA34" s="144"/>
      <c r="AB34" s="144"/>
      <c r="AC34" s="144"/>
      <c r="AD34" s="144"/>
      <c r="AE34" s="144"/>
      <c r="AF34" s="144"/>
      <c r="AG34" s="144"/>
      <c r="AI34" s="20"/>
    </row>
    <row r="35" spans="1:35" ht="15" customHeight="1">
      <c r="AH35" s="21"/>
      <c r="AI35" s="20"/>
    </row>
    <row r="36" spans="1:35" ht="15" customHeight="1">
      <c r="B36" s="18" t="s">
        <v>40</v>
      </c>
      <c r="C36" s="139" t="s">
        <v>41</v>
      </c>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row>
    <row r="37" spans="1:35" ht="15" customHeight="1">
      <c r="C37" s="146" t="s">
        <v>42</v>
      </c>
      <c r="D37" s="146"/>
      <c r="E37" s="146"/>
      <c r="F37" s="146"/>
      <c r="G37" s="146"/>
      <c r="H37" s="146"/>
      <c r="I37" s="146"/>
      <c r="J37" s="147">
        <f>M38</f>
        <v>2145.6</v>
      </c>
      <c r="K37" s="147"/>
      <c r="L37" s="147"/>
      <c r="M37" s="147"/>
      <c r="N37" s="148" t="s">
        <v>43</v>
      </c>
      <c r="O37" s="148"/>
      <c r="P37" s="148"/>
      <c r="Q37" s="148"/>
      <c r="R37" s="148"/>
      <c r="S37" s="148"/>
      <c r="T37" s="148"/>
      <c r="U37" s="148"/>
      <c r="V37" s="149">
        <f>V38</f>
        <v>2145.6</v>
      </c>
      <c r="W37" s="149"/>
      <c r="X37" s="149"/>
      <c r="Y37" s="149"/>
      <c r="Z37" s="148" t="s">
        <v>44</v>
      </c>
      <c r="AA37" s="148"/>
      <c r="AB37" s="148"/>
      <c r="AC37" s="148"/>
      <c r="AD37" s="148"/>
      <c r="AE37" s="149">
        <f>AE38</f>
        <v>0</v>
      </c>
      <c r="AF37" s="149"/>
      <c r="AG37" s="149"/>
      <c r="AH37" s="149"/>
    </row>
    <row r="38" spans="1:35" ht="15" customHeight="1">
      <c r="C38" s="22"/>
      <c r="D38" s="151" t="s">
        <v>45</v>
      </c>
      <c r="E38" s="151"/>
      <c r="F38" s="151"/>
      <c r="G38" s="152" t="s">
        <v>46</v>
      </c>
      <c r="H38" s="152"/>
      <c r="I38" s="152"/>
      <c r="J38" s="152"/>
      <c r="K38" s="152"/>
      <c r="L38" s="152"/>
      <c r="M38" s="147">
        <f>SUM('&lt;見本&gt;行程表及び旅費積算書(車)'!N13)</f>
        <v>2145.6</v>
      </c>
      <c r="N38" s="147"/>
      <c r="O38" s="147"/>
      <c r="P38" s="152" t="s">
        <v>47</v>
      </c>
      <c r="Q38" s="152"/>
      <c r="R38" s="152"/>
      <c r="S38" s="152"/>
      <c r="T38" s="152"/>
      <c r="U38" s="152"/>
      <c r="V38" s="147">
        <f>SUM('&lt;見本&gt;行程表及び旅費積算書(車)'!S13)</f>
        <v>2145.6</v>
      </c>
      <c r="W38" s="147"/>
      <c r="X38" s="147"/>
      <c r="Z38" s="148" t="s">
        <v>44</v>
      </c>
      <c r="AA38" s="148"/>
      <c r="AB38" s="148"/>
      <c r="AC38" s="148"/>
      <c r="AD38" s="148"/>
      <c r="AE38" s="147">
        <f>M38-V38</f>
        <v>0</v>
      </c>
      <c r="AF38" s="147"/>
      <c r="AG38" s="147"/>
    </row>
    <row r="39" spans="1:35" ht="15" customHeight="1">
      <c r="D39" s="144" t="s">
        <v>48</v>
      </c>
      <c r="E39" s="144"/>
      <c r="F39" s="144"/>
      <c r="G39" s="144"/>
      <c r="H39" s="144"/>
      <c r="I39" s="144"/>
      <c r="J39" s="144"/>
      <c r="K39" s="144"/>
      <c r="L39" s="144"/>
      <c r="M39" s="144"/>
      <c r="N39" s="144"/>
      <c r="O39" s="144"/>
      <c r="P39" s="144"/>
      <c r="Q39" s="144"/>
      <c r="R39" s="144"/>
      <c r="S39" s="144"/>
      <c r="T39" s="144"/>
      <c r="U39" s="144"/>
      <c r="V39" s="144"/>
      <c r="W39" s="144"/>
      <c r="X39" s="144"/>
      <c r="Y39" s="144"/>
      <c r="Z39" s="144"/>
      <c r="AA39" s="144"/>
      <c r="AB39" s="144"/>
      <c r="AC39" s="144"/>
      <c r="AD39" s="144"/>
      <c r="AE39" s="144"/>
      <c r="AF39" s="144"/>
      <c r="AG39" s="144"/>
      <c r="AH39" s="144"/>
      <c r="AI39" s="20"/>
    </row>
    <row r="40" spans="1:35" ht="15" customHeight="1">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row>
    <row r="41" spans="1:35" ht="15" customHeight="1">
      <c r="A41" s="150" t="s">
        <v>49</v>
      </c>
      <c r="B41" s="150"/>
      <c r="C41" s="145" t="s">
        <v>50</v>
      </c>
      <c r="D41" s="145"/>
      <c r="E41" s="145"/>
      <c r="F41" s="145"/>
      <c r="G41" s="145"/>
      <c r="H41" s="145"/>
      <c r="I41" s="145"/>
      <c r="J41" s="145"/>
      <c r="K41" s="145"/>
      <c r="L41" s="145"/>
      <c r="M41" s="145"/>
      <c r="N41" s="145"/>
      <c r="O41" s="145"/>
      <c r="P41" s="145"/>
      <c r="Q41" s="145"/>
      <c r="R41" s="145"/>
      <c r="S41" s="145"/>
      <c r="T41" s="145"/>
      <c r="U41" s="145"/>
      <c r="V41" s="145"/>
      <c r="W41" s="145"/>
      <c r="X41" s="145"/>
      <c r="Y41" s="145"/>
      <c r="Z41" s="145"/>
      <c r="AA41" s="145"/>
      <c r="AB41" s="145"/>
      <c r="AC41" s="145"/>
      <c r="AD41" s="145"/>
      <c r="AE41" s="145"/>
      <c r="AF41" s="145"/>
      <c r="AG41" s="145"/>
      <c r="AH41" s="145"/>
      <c r="AI41" s="145"/>
    </row>
    <row r="42" spans="1:35" ht="15" customHeight="1">
      <c r="C42" s="145"/>
      <c r="D42" s="145"/>
      <c r="E42" s="145"/>
      <c r="F42" s="145"/>
      <c r="G42" s="145"/>
      <c r="H42" s="145"/>
      <c r="I42" s="145"/>
      <c r="J42" s="145"/>
      <c r="K42" s="145"/>
      <c r="L42" s="145"/>
      <c r="M42" s="145"/>
      <c r="N42" s="145"/>
      <c r="O42" s="145"/>
      <c r="P42" s="145"/>
      <c r="Q42" s="145"/>
      <c r="R42" s="145"/>
      <c r="S42" s="145"/>
      <c r="T42" s="145"/>
      <c r="U42" s="145"/>
      <c r="V42" s="145"/>
      <c r="W42" s="145"/>
      <c r="X42" s="145"/>
      <c r="Y42" s="145"/>
      <c r="Z42" s="145"/>
      <c r="AA42" s="145"/>
      <c r="AB42" s="145"/>
      <c r="AC42" s="145"/>
      <c r="AD42" s="145"/>
      <c r="AE42" s="145"/>
      <c r="AF42" s="145"/>
      <c r="AG42" s="145"/>
      <c r="AH42" s="145"/>
      <c r="AI42" s="145"/>
    </row>
  </sheetData>
  <sheetProtection sheet="1" objects="1" scenarios="1" selectLockedCells="1"/>
  <mergeCells count="64">
    <mergeCell ref="AE38:AG38"/>
    <mergeCell ref="D39:AH39"/>
    <mergeCell ref="A41:B41"/>
    <mergeCell ref="C41:AI42"/>
    <mergeCell ref="D38:F38"/>
    <mergeCell ref="G38:L38"/>
    <mergeCell ref="M38:O38"/>
    <mergeCell ref="P38:U38"/>
    <mergeCell ref="V38:X38"/>
    <mergeCell ref="Z38:AD38"/>
    <mergeCell ref="C36:AI36"/>
    <mergeCell ref="C37:I37"/>
    <mergeCell ref="J37:M37"/>
    <mergeCell ref="N37:U37"/>
    <mergeCell ref="V37:Y37"/>
    <mergeCell ref="Z37:AD37"/>
    <mergeCell ref="AE37:AH37"/>
    <mergeCell ref="C34:AG34"/>
    <mergeCell ref="K16:M16"/>
    <mergeCell ref="N16:S16"/>
    <mergeCell ref="T16:V16"/>
    <mergeCell ref="W16:AI16"/>
    <mergeCell ref="K17:M17"/>
    <mergeCell ref="N17:S17"/>
    <mergeCell ref="T17:V17"/>
    <mergeCell ref="W17:AI17"/>
    <mergeCell ref="C21:M21"/>
    <mergeCell ref="D22:AH23"/>
    <mergeCell ref="C24:AG24"/>
    <mergeCell ref="D25:AI31"/>
    <mergeCell ref="C33:AI33"/>
    <mergeCell ref="K18:M18"/>
    <mergeCell ref="N18:S18"/>
    <mergeCell ref="D13:I13"/>
    <mergeCell ref="K13:M13"/>
    <mergeCell ref="N13:AI13"/>
    <mergeCell ref="K14:M14"/>
    <mergeCell ref="N14:AI14"/>
    <mergeCell ref="D15:I15"/>
    <mergeCell ref="K15:M15"/>
    <mergeCell ref="N15:S15"/>
    <mergeCell ref="T15:V15"/>
    <mergeCell ref="W15:AI15"/>
    <mergeCell ref="A1:AI1"/>
    <mergeCell ref="B2:L2"/>
    <mergeCell ref="M2:T2"/>
    <mergeCell ref="A4:AI4"/>
    <mergeCell ref="U6:AI7"/>
    <mergeCell ref="O6:T8"/>
    <mergeCell ref="T18:V18"/>
    <mergeCell ref="W18:AI18"/>
    <mergeCell ref="K19:M19"/>
    <mergeCell ref="N19:S19"/>
    <mergeCell ref="T19:V19"/>
    <mergeCell ref="W19:AI19"/>
    <mergeCell ref="K12:Q12"/>
    <mergeCell ref="S12:U12"/>
    <mergeCell ref="W12:Y12"/>
    <mergeCell ref="U8:AI8"/>
    <mergeCell ref="C10:AI10"/>
    <mergeCell ref="D11:I11"/>
    <mergeCell ref="K11:Q11"/>
    <mergeCell ref="S11:U11"/>
    <mergeCell ref="W11:Y11"/>
  </mergeCells>
  <phoneticPr fontId="5"/>
  <conditionalFormatting sqref="M2:T2 K11:Q12 S11:U12 W11:Y12 N13:N14 N15:S19 W15:AI19 D22:AH23 D25">
    <cfRule type="containsBlanks" dxfId="24" priority="2">
      <formula>LEN(TRIM(D2))=0</formula>
    </cfRule>
  </conditionalFormatting>
  <conditionalFormatting sqref="U6:AI8">
    <cfRule type="containsBlanks" dxfId="23" priority="1">
      <formula>LEN(TRIM(U6))=0</formula>
    </cfRule>
  </conditionalFormatting>
  <dataValidations count="1">
    <dataValidation type="list" allowBlank="1" showInputMessage="1" showErrorMessage="1" sqref="M2:T2" xr:uid="{17822F95-A17A-4F4E-A2AC-32F0E1D7551F}">
      <formula1>"ネットワーク構築支援費,自立訓練提供支援費,地域連携支援費"</formula1>
    </dataValidation>
  </dataValidations>
  <pageMargins left="0.59055118110236215" right="0.59055118110236215" top="0.59055118110236215" bottom="0.59055118110236215" header="0.39370078740157483" footer="0.27559055118110237"/>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69CC8B5-0400-441B-8A17-1E43376F76E7}">
          <x14:formula1>
            <xm:f>'(参考)宿泊料等'!$B$3:$B$25</xm:f>
          </x14:formula1>
          <xm:sqref>N15 N16:S16 N17:R19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8376E-2CB7-48C7-85D3-19000BDB88C7}">
  <sheetPr codeName="Sheet8">
    <tabColor rgb="FFFF0000"/>
    <pageSetUpPr fitToPage="1"/>
  </sheetPr>
  <dimension ref="A1:U27"/>
  <sheetViews>
    <sheetView showZeros="0" view="pageBreakPreview" zoomScale="90" zoomScaleNormal="70" zoomScaleSheetLayoutView="90" workbookViewId="0">
      <selection activeCell="AC16" sqref="AC16"/>
    </sheetView>
  </sheetViews>
  <sheetFormatPr defaultColWidth="2.5703125" defaultRowHeight="30" customHeight="1"/>
  <cols>
    <col min="1" max="1" width="7.85546875" style="7" bestFit="1" customWidth="1"/>
    <col min="2" max="2" width="5.42578125" style="7" bestFit="1" customWidth="1"/>
    <col min="3" max="3" width="4.28515625" style="8" bestFit="1" customWidth="1"/>
    <col min="4" max="4" width="5.42578125" style="7" bestFit="1" customWidth="1"/>
    <col min="5" max="5" width="11" style="7" customWidth="1"/>
    <col min="6" max="6" width="18.7109375" style="7" customWidth="1"/>
    <col min="7" max="7" width="11" style="7" customWidth="1"/>
    <col min="8" max="8" width="18.7109375" style="7" customWidth="1"/>
    <col min="9" max="9" width="8.85546875" style="7" customWidth="1"/>
    <col min="10" max="10" width="8.85546875" style="8" customWidth="1"/>
    <col min="11" max="11" width="9.28515625" style="8" bestFit="1" customWidth="1"/>
    <col min="12" max="21" width="11.28515625" style="7" customWidth="1"/>
    <col min="22" max="16384" width="2.5703125" style="7"/>
  </cols>
  <sheetData>
    <row r="1" spans="1:21" ht="15.75">
      <c r="A1" s="181" t="s">
        <v>0</v>
      </c>
      <c r="B1" s="181"/>
      <c r="C1" s="181"/>
      <c r="D1" s="181"/>
      <c r="E1" s="181"/>
      <c r="F1" s="181"/>
      <c r="G1" s="9"/>
      <c r="H1" s="9"/>
      <c r="I1" s="9"/>
      <c r="J1" s="9"/>
      <c r="K1" s="9"/>
      <c r="L1" s="9"/>
      <c r="Q1" s="154" t="str">
        <f>'&lt;見本&gt;報告書(車)'!U6</f>
        <v>社会福祉法人国交会自動車苑　
千代田リハビリテーションセンター</v>
      </c>
      <c r="R1" s="154"/>
      <c r="S1" s="154"/>
      <c r="T1" s="154"/>
      <c r="U1" s="154"/>
    </row>
    <row r="2" spans="1:21" s="10" customFormat="1" ht="15" customHeight="1">
      <c r="A2" s="11" t="s">
        <v>51</v>
      </c>
      <c r="B2" s="11"/>
      <c r="C2" s="11"/>
      <c r="D2" s="11"/>
      <c r="E2" s="182" t="str">
        <f>'&lt;見本&gt;報告書(車)'!M2</f>
        <v>自立訓練提供支援費</v>
      </c>
      <c r="F2" s="182"/>
      <c r="G2" s="11"/>
      <c r="H2" s="11"/>
      <c r="I2" s="11"/>
      <c r="J2" s="11"/>
      <c r="K2" s="11"/>
      <c r="L2" s="11"/>
      <c r="M2" s="11"/>
      <c r="N2" s="11"/>
      <c r="O2" s="11"/>
      <c r="P2" s="11"/>
      <c r="Q2" s="11"/>
      <c r="R2" s="11"/>
      <c r="S2" s="11"/>
      <c r="T2" s="11"/>
      <c r="U2" s="11"/>
    </row>
    <row r="3" spans="1:21" ht="16.5" thickBot="1">
      <c r="A3" s="183" t="s">
        <v>52</v>
      </c>
      <c r="B3" s="183"/>
      <c r="C3" s="183"/>
      <c r="D3" s="183"/>
      <c r="E3" s="183"/>
      <c r="F3" s="183"/>
      <c r="G3" s="183"/>
      <c r="H3" s="183"/>
      <c r="I3" s="183"/>
      <c r="J3" s="183"/>
      <c r="K3" s="183"/>
      <c r="L3" s="183"/>
      <c r="M3" s="183"/>
      <c r="N3" s="183"/>
      <c r="O3" s="183"/>
      <c r="P3" s="183"/>
      <c r="Q3" s="183"/>
    </row>
    <row r="4" spans="1:21" ht="30" customHeight="1">
      <c r="E4" s="23"/>
      <c r="I4" s="92"/>
      <c r="J4" s="92"/>
      <c r="K4" s="93"/>
      <c r="L4" s="184" t="s">
        <v>53</v>
      </c>
      <c r="M4" s="185"/>
      <c r="N4" s="185"/>
      <c r="O4" s="185"/>
      <c r="P4" s="185"/>
      <c r="Q4" s="184" t="s">
        <v>54</v>
      </c>
      <c r="R4" s="185"/>
      <c r="S4" s="185"/>
      <c r="T4" s="185"/>
      <c r="U4" s="186"/>
    </row>
    <row r="5" spans="1:21" ht="30" customHeight="1" thickBot="1">
      <c r="A5" s="24" t="s">
        <v>55</v>
      </c>
      <c r="B5" s="200" t="str">
        <f>'&lt;見本&gt;報告書(車)'!W15</f>
        <v>東山　恵子</v>
      </c>
      <c r="C5" s="200"/>
      <c r="D5" s="200"/>
      <c r="E5" s="25"/>
      <c r="L5" s="94" t="s">
        <v>56</v>
      </c>
      <c r="M5" s="179">
        <f>J11*18</f>
        <v>2145.6</v>
      </c>
      <c r="N5" s="180"/>
      <c r="O5" s="180"/>
      <c r="P5" s="180"/>
      <c r="Q5" s="26" t="s">
        <v>56</v>
      </c>
      <c r="R5" s="187">
        <f>M5</f>
        <v>2145.6</v>
      </c>
      <c r="S5" s="188"/>
      <c r="T5" s="188"/>
      <c r="U5" s="189"/>
    </row>
    <row r="6" spans="1:21" ht="20.25" customHeight="1" thickBot="1">
      <c r="A6" s="24" t="s">
        <v>57</v>
      </c>
      <c r="B6" s="200" t="str">
        <f>'&lt;見本&gt;報告書(車)'!N15</f>
        <v>各種福祉士</v>
      </c>
      <c r="C6" s="200"/>
      <c r="D6" s="200"/>
      <c r="E6" s="25"/>
      <c r="F6" s="25"/>
      <c r="G6" s="25"/>
      <c r="H6" s="95" t="s">
        <v>58</v>
      </c>
      <c r="I6" s="96"/>
      <c r="J6" s="97" t="s">
        <v>59</v>
      </c>
      <c r="K6" s="98"/>
      <c r="L6" s="85" t="s">
        <v>60</v>
      </c>
      <c r="M6" s="190" t="s">
        <v>61</v>
      </c>
      <c r="N6" s="191"/>
      <c r="O6" s="173" t="s">
        <v>62</v>
      </c>
      <c r="P6" s="174"/>
      <c r="Q6" s="84" t="s">
        <v>60</v>
      </c>
      <c r="R6" s="190" t="s">
        <v>61</v>
      </c>
      <c r="S6" s="191"/>
      <c r="T6" s="173" t="s">
        <v>62</v>
      </c>
      <c r="U6" s="192"/>
    </row>
    <row r="7" spans="1:21" ht="30" customHeight="1">
      <c r="A7" s="28" t="s">
        <v>63</v>
      </c>
      <c r="B7" s="29" t="s">
        <v>64</v>
      </c>
      <c r="C7" s="30" t="s">
        <v>65</v>
      </c>
      <c r="D7" s="31" t="s">
        <v>66</v>
      </c>
      <c r="E7" s="32" t="s">
        <v>67</v>
      </c>
      <c r="F7" s="32" t="s">
        <v>68</v>
      </c>
      <c r="G7" s="33" t="s">
        <v>69</v>
      </c>
      <c r="H7" s="99" t="s">
        <v>68</v>
      </c>
      <c r="I7" s="99" t="s">
        <v>70</v>
      </c>
      <c r="J7" s="100" t="s">
        <v>71</v>
      </c>
      <c r="K7" s="101" t="s">
        <v>72</v>
      </c>
      <c r="L7" s="102" t="s">
        <v>73</v>
      </c>
      <c r="M7" s="103" t="s">
        <v>74</v>
      </c>
      <c r="N7" s="51" t="s">
        <v>75</v>
      </c>
      <c r="O7" s="34" t="s">
        <v>74</v>
      </c>
      <c r="P7" s="86" t="s">
        <v>76</v>
      </c>
      <c r="Q7" s="102" t="s">
        <v>73</v>
      </c>
      <c r="R7" s="103" t="s">
        <v>74</v>
      </c>
      <c r="S7" s="51" t="s">
        <v>77</v>
      </c>
      <c r="T7" s="34" t="s">
        <v>74</v>
      </c>
      <c r="U7" s="104" t="s">
        <v>76</v>
      </c>
    </row>
    <row r="8" spans="1:21" s="44" customFormat="1" ht="15.75">
      <c r="A8" s="35"/>
      <c r="B8" s="36"/>
      <c r="C8" s="37"/>
      <c r="D8" s="38"/>
      <c r="E8" s="39"/>
      <c r="F8" s="39"/>
      <c r="G8" s="40"/>
      <c r="H8" s="39"/>
      <c r="I8" s="39"/>
      <c r="J8" s="41" t="s">
        <v>78</v>
      </c>
      <c r="K8" s="36"/>
      <c r="L8" s="35" t="s">
        <v>79</v>
      </c>
      <c r="M8" s="43" t="s">
        <v>80</v>
      </c>
      <c r="N8" s="42" t="s">
        <v>79</v>
      </c>
      <c r="O8" s="43" t="s">
        <v>80</v>
      </c>
      <c r="P8" s="37" t="s">
        <v>79</v>
      </c>
      <c r="Q8" s="105" t="s">
        <v>79</v>
      </c>
      <c r="R8" s="43" t="s">
        <v>80</v>
      </c>
      <c r="S8" s="42" t="s">
        <v>79</v>
      </c>
      <c r="T8" s="43" t="s">
        <v>80</v>
      </c>
      <c r="U8" s="106" t="s">
        <v>79</v>
      </c>
    </row>
    <row r="9" spans="1:21" ht="30" customHeight="1">
      <c r="A9" s="45">
        <v>45953</v>
      </c>
      <c r="B9" s="46">
        <v>0.41666666666666669</v>
      </c>
      <c r="C9" s="47" t="s">
        <v>81</v>
      </c>
      <c r="D9" s="48">
        <v>0.43124999999999997</v>
      </c>
      <c r="E9" s="49" t="s">
        <v>82</v>
      </c>
      <c r="F9" s="49" t="s">
        <v>83</v>
      </c>
      <c r="G9" s="49" t="s">
        <v>84</v>
      </c>
      <c r="H9" s="49" t="s">
        <v>85</v>
      </c>
      <c r="I9" s="107"/>
      <c r="J9" s="50">
        <v>59.6</v>
      </c>
      <c r="K9" s="51" t="s">
        <v>86</v>
      </c>
      <c r="L9" s="109"/>
      <c r="M9" s="52" t="str">
        <f t="shared" ref="M9:M10" si="0">IF(I9="","",1)</f>
        <v/>
      </c>
      <c r="N9" s="110"/>
      <c r="O9" s="52" t="str">
        <f>M9</f>
        <v/>
      </c>
      <c r="P9" s="126"/>
      <c r="Q9" s="111">
        <f>L9</f>
        <v>0</v>
      </c>
      <c r="R9" s="53" t="str">
        <f>M9</f>
        <v/>
      </c>
      <c r="S9" s="53" t="str">
        <f>IF(OR(I9="北海道",I9="青森県",9="岩手県",I9="宮城県",I9="秋田県",I9="山形県",I9="福島県",I9="茨城県",I9="栃木県",I9="群馬県",I9="埼玉県",I9="千葉県",I9="東京都",I9="神奈川県",I9="新潟県",I9="富山県",I9="石川県",I9="福井県",I9="山梨県",I9="長野県",I9="岐阜県",I9="静岡県",I9="愛知県",I9="三重県",I9="滋賀県",I9="京都府",I9="大阪府",I9="兵庫県",I9="奈良県",I9="和歌山県",I9="鳥取県",I9="島根県",I9="岡山県",I9="広島県",I9="山口県",I9="徳島県",I9="香川県",I9="愛媛県",I9="高知県",I9="福岡県",I9="佐賀県",I9="長崎県",I9="熊本県",I9="大分県",I9="宮崎県",I9="鹿児島県",I9="沖縄県"),IF(R9=1,MIN(N9,_xlfn.XLOOKUP($B$6,'(参考)宿泊料等'!$B$3:$B$25,_xlfn.XLOOKUP(I9,'(参考)宿泊料等'!$H$2:$BB$2,'(参考)宿泊料等'!$H$3:$BB$25,""),"")),""),"")</f>
        <v/>
      </c>
      <c r="T9" s="53" t="str">
        <f>O9</f>
        <v/>
      </c>
      <c r="U9" s="54" t="str">
        <f>IF(T9="","",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row>
    <row r="10" spans="1:21" ht="30" customHeight="1" thickBot="1">
      <c r="A10" s="55"/>
      <c r="B10" s="56">
        <v>0.5</v>
      </c>
      <c r="C10" s="57" t="s">
        <v>81</v>
      </c>
      <c r="D10" s="58">
        <v>0.51458333333333328</v>
      </c>
      <c r="E10" s="59" t="s">
        <v>84</v>
      </c>
      <c r="F10" s="49" t="s">
        <v>85</v>
      </c>
      <c r="G10" s="60" t="s">
        <v>82</v>
      </c>
      <c r="H10" s="49" t="s">
        <v>83</v>
      </c>
      <c r="I10" s="107"/>
      <c r="J10" s="61">
        <v>59.6</v>
      </c>
      <c r="K10" s="34" t="s">
        <v>86</v>
      </c>
      <c r="L10" s="109"/>
      <c r="M10" s="62" t="str">
        <f t="shared" si="0"/>
        <v/>
      </c>
      <c r="N10" s="82"/>
      <c r="O10" s="52" t="str">
        <f t="shared" ref="O10" si="1">IF(M10="","",1)</f>
        <v/>
      </c>
      <c r="P10" s="127"/>
      <c r="Q10" s="114">
        <f t="shared" ref="Q10:R10" si="2">L10</f>
        <v>0</v>
      </c>
      <c r="R10" s="53" t="str">
        <f t="shared" si="2"/>
        <v/>
      </c>
      <c r="S10" s="53" t="str">
        <f>IF(OR(I10="北海道",I10="青森県",9="岩手県",I10="宮城県",I10="秋田県",I10="山形県",I10="福島県",I10="茨城県",I10="栃木県",I10="群馬県",I10="埼玉県",I10="千葉県",I10="東京都",I10="神奈川県",I10="新潟県",I10="富山県",I10="石川県",I10="福井県",I10="山梨県",I10="長野県",I10="岐阜県",I10="静岡県",I10="愛知県",I10="三重県",I10="滋賀県",I10="京都府",I10="大阪府",I10="兵庫県",I10="奈良県",I10="和歌山県",I10="鳥取県",I10="島根県",I10="岡山県",I10="広島県",I10="山口県",I10="徳島県",I10="香川県",I10="愛媛県",I10="高知県",I10="福岡県",I10="佐賀県",I10="長崎県",I10="熊本県",I10="大分県",I10="宮崎県",I10="鹿児島県",I10="沖縄県"),IF(R10=1,MIN(N10,_xlfn.XLOOKUP($B$6,'(参考)宿泊料等'!$B$3:$B$25,_xlfn.XLOOKUP(I10,'(参考)宿泊料等'!$H$2:$BB$2,'(参考)宿泊料等'!$H$3:$BB$25,""),"")),""),"")</f>
        <v/>
      </c>
      <c r="T10" s="53" t="str">
        <f t="shared" ref="T10" si="3">O10</f>
        <v/>
      </c>
      <c r="U10" s="54" t="str">
        <f>IF(T10="","",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row>
    <row r="11" spans="1:21" ht="30" customHeight="1" thickBot="1">
      <c r="A11" s="175" t="s">
        <v>87</v>
      </c>
      <c r="B11" s="176"/>
      <c r="C11" s="176"/>
      <c r="D11" s="176"/>
      <c r="E11" s="176"/>
      <c r="F11" s="176"/>
      <c r="G11" s="176"/>
      <c r="H11" s="177"/>
      <c r="I11" s="64"/>
      <c r="J11" s="65">
        <f>SUM(J9:J10)</f>
        <v>119.2</v>
      </c>
      <c r="K11" s="119"/>
      <c r="L11" s="67">
        <f>SUM(L9:L10)</f>
        <v>0</v>
      </c>
      <c r="M11" s="67"/>
      <c r="N11" s="67">
        <f>SUM(N9:N10)</f>
        <v>0</v>
      </c>
      <c r="O11" s="67"/>
      <c r="P11" s="67">
        <f>SUM(P9:P10)</f>
        <v>0</v>
      </c>
      <c r="Q11" s="67">
        <f t="shared" ref="Q11" si="4">SUM(Q9:Q10)</f>
        <v>0</v>
      </c>
      <c r="R11" s="67"/>
      <c r="S11" s="67">
        <f>SUM(S9:S10)</f>
        <v>0</v>
      </c>
      <c r="T11" s="67"/>
      <c r="U11" s="67">
        <f>SUM(U9:U10)</f>
        <v>0</v>
      </c>
    </row>
    <row r="12" spans="1:21" ht="16.5" thickBot="1">
      <c r="A12" s="178" t="s">
        <v>88</v>
      </c>
      <c r="B12" s="178"/>
      <c r="C12" s="178"/>
      <c r="D12" s="178"/>
      <c r="E12" s="178"/>
      <c r="F12" s="178"/>
      <c r="G12" s="178"/>
      <c r="H12" s="178"/>
      <c r="I12" s="178"/>
      <c r="J12" s="178"/>
      <c r="K12" s="178"/>
      <c r="L12" s="123"/>
      <c r="M12" s="69"/>
      <c r="N12" s="69"/>
      <c r="O12" s="69"/>
      <c r="P12" s="69"/>
      <c r="Q12" s="69"/>
      <c r="R12" s="69"/>
      <c r="S12" s="69"/>
      <c r="T12" s="69"/>
      <c r="U12" s="69"/>
    </row>
    <row r="13" spans="1:21" ht="30" customHeight="1" thickBot="1">
      <c r="A13" s="25"/>
      <c r="B13" s="25"/>
      <c r="C13" s="27"/>
      <c r="D13" s="25"/>
      <c r="E13" s="25"/>
      <c r="F13" s="25"/>
      <c r="G13" s="25"/>
      <c r="K13" s="124"/>
      <c r="L13" s="171" t="s">
        <v>89</v>
      </c>
      <c r="M13" s="172"/>
      <c r="N13" s="162">
        <f>SUM(M5,L11,N11,P11)</f>
        <v>2145.6</v>
      </c>
      <c r="O13" s="163"/>
      <c r="P13" s="164"/>
      <c r="Q13" s="165" t="s">
        <v>90</v>
      </c>
      <c r="R13" s="165"/>
      <c r="S13" s="166">
        <f>SUM(R5,Q11,S11,U11)</f>
        <v>2145.6</v>
      </c>
      <c r="T13" s="167"/>
      <c r="U13" s="168"/>
    </row>
    <row r="14" spans="1:21" ht="30" customHeight="1" thickBot="1">
      <c r="A14" s="25"/>
      <c r="B14" s="25"/>
      <c r="C14" s="27"/>
      <c r="D14" s="25"/>
      <c r="E14" s="25"/>
      <c r="F14" s="25"/>
      <c r="G14" s="25"/>
      <c r="H14" s="25"/>
      <c r="I14" s="25"/>
      <c r="J14" s="27"/>
      <c r="L14" s="8"/>
      <c r="N14" s="70"/>
      <c r="O14" s="70"/>
      <c r="P14" s="70"/>
      <c r="Q14" s="169" t="s">
        <v>91</v>
      </c>
      <c r="R14" s="165"/>
      <c r="S14" s="170">
        <f>N13-S13</f>
        <v>0</v>
      </c>
      <c r="T14" s="167"/>
      <c r="U14" s="168"/>
    </row>
    <row r="15" spans="1:21" ht="16.5" thickBot="1">
      <c r="A15" s="25"/>
      <c r="B15" s="25"/>
      <c r="C15" s="27"/>
      <c r="D15" s="25"/>
      <c r="E15" s="25"/>
      <c r="F15" s="25"/>
      <c r="G15" s="25"/>
      <c r="H15" s="25"/>
      <c r="I15" s="25"/>
      <c r="J15" s="27"/>
      <c r="K15" s="27"/>
      <c r="L15" s="70"/>
      <c r="M15" s="70"/>
      <c r="N15" s="70"/>
      <c r="O15" s="71"/>
      <c r="P15" s="71"/>
      <c r="Q15" s="72"/>
    </row>
    <row r="16" spans="1:21" ht="30" customHeight="1">
      <c r="A16" s="194" t="s">
        <v>92</v>
      </c>
      <c r="B16" s="195"/>
      <c r="C16" s="195"/>
      <c r="D16" s="195"/>
      <c r="E16" s="195"/>
      <c r="F16" s="195"/>
      <c r="G16" s="195"/>
      <c r="H16" s="195"/>
      <c r="I16" s="195"/>
      <c r="J16" s="195"/>
      <c r="K16" s="196"/>
      <c r="L16" s="159" t="s">
        <v>93</v>
      </c>
      <c r="M16" s="160"/>
      <c r="N16" s="160"/>
      <c r="O16" s="160"/>
      <c r="P16" s="160"/>
      <c r="Q16" s="160"/>
      <c r="R16" s="160"/>
      <c r="S16" s="160"/>
      <c r="T16" s="160"/>
      <c r="U16" s="161"/>
    </row>
    <row r="17" spans="1:21" ht="30" customHeight="1">
      <c r="A17" s="197"/>
      <c r="B17" s="198"/>
      <c r="C17" s="198"/>
      <c r="D17" s="198"/>
      <c r="E17" s="198"/>
      <c r="F17" s="198"/>
      <c r="G17" s="198"/>
      <c r="H17" s="198"/>
      <c r="I17" s="198"/>
      <c r="J17" s="198"/>
      <c r="K17" s="199"/>
      <c r="L17" s="153"/>
      <c r="M17" s="154"/>
      <c r="N17" s="154"/>
      <c r="O17" s="154"/>
      <c r="P17" s="154"/>
      <c r="Q17" s="154"/>
      <c r="R17" s="154"/>
      <c r="S17" s="154"/>
      <c r="T17" s="154"/>
      <c r="U17" s="155"/>
    </row>
    <row r="18" spans="1:21" ht="30" customHeight="1">
      <c r="A18" s="197"/>
      <c r="B18" s="198"/>
      <c r="C18" s="198"/>
      <c r="D18" s="198"/>
      <c r="E18" s="198"/>
      <c r="F18" s="198"/>
      <c r="G18" s="198"/>
      <c r="H18" s="198"/>
      <c r="I18" s="198"/>
      <c r="J18" s="198"/>
      <c r="K18" s="199"/>
      <c r="L18" s="153"/>
      <c r="M18" s="154"/>
      <c r="N18" s="154"/>
      <c r="O18" s="154"/>
      <c r="P18" s="154"/>
      <c r="Q18" s="154"/>
      <c r="R18" s="154"/>
      <c r="S18" s="154"/>
      <c r="T18" s="154"/>
      <c r="U18" s="155"/>
    </row>
    <row r="19" spans="1:21" ht="30" customHeight="1">
      <c r="A19" s="197"/>
      <c r="B19" s="198"/>
      <c r="C19" s="198"/>
      <c r="D19" s="198"/>
      <c r="E19" s="198"/>
      <c r="F19" s="198"/>
      <c r="G19" s="198"/>
      <c r="H19" s="198"/>
      <c r="I19" s="198"/>
      <c r="J19" s="198"/>
      <c r="K19" s="199"/>
      <c r="L19" s="153"/>
      <c r="M19" s="154"/>
      <c r="N19" s="154"/>
      <c r="O19" s="154"/>
      <c r="P19" s="154"/>
      <c r="Q19" s="154"/>
      <c r="R19" s="154"/>
      <c r="S19" s="154"/>
      <c r="T19" s="154"/>
      <c r="U19" s="155"/>
    </row>
    <row r="20" spans="1:21" ht="30" customHeight="1">
      <c r="A20" s="197"/>
      <c r="B20" s="198"/>
      <c r="C20" s="198"/>
      <c r="D20" s="198"/>
      <c r="E20" s="198"/>
      <c r="F20" s="198"/>
      <c r="G20" s="198"/>
      <c r="H20" s="198"/>
      <c r="I20" s="198"/>
      <c r="J20" s="198"/>
      <c r="K20" s="199"/>
      <c r="L20" s="153"/>
      <c r="M20" s="154"/>
      <c r="N20" s="154"/>
      <c r="O20" s="154"/>
      <c r="P20" s="154"/>
      <c r="Q20" s="154"/>
      <c r="R20" s="154"/>
      <c r="S20" s="154"/>
      <c r="T20" s="154"/>
      <c r="U20" s="155"/>
    </row>
    <row r="21" spans="1:21" ht="30" customHeight="1">
      <c r="A21" s="197"/>
      <c r="B21" s="198"/>
      <c r="C21" s="198"/>
      <c r="D21" s="198"/>
      <c r="E21" s="198"/>
      <c r="F21" s="198"/>
      <c r="G21" s="198"/>
      <c r="H21" s="198"/>
      <c r="I21" s="198"/>
      <c r="J21" s="198"/>
      <c r="K21" s="199"/>
      <c r="L21" s="153"/>
      <c r="M21" s="154"/>
      <c r="N21" s="154"/>
      <c r="O21" s="154"/>
      <c r="P21" s="154"/>
      <c r="Q21" s="154"/>
      <c r="R21" s="154"/>
      <c r="S21" s="154"/>
      <c r="T21" s="154"/>
      <c r="U21" s="155"/>
    </row>
    <row r="22" spans="1:21" ht="30" customHeight="1">
      <c r="A22" s="197"/>
      <c r="B22" s="198"/>
      <c r="C22" s="198"/>
      <c r="D22" s="198"/>
      <c r="E22" s="198"/>
      <c r="F22" s="198"/>
      <c r="G22" s="198"/>
      <c r="H22" s="198"/>
      <c r="I22" s="198"/>
      <c r="J22" s="198"/>
      <c r="K22" s="199"/>
      <c r="L22" s="153"/>
      <c r="M22" s="154"/>
      <c r="N22" s="154"/>
      <c r="O22" s="154"/>
      <c r="P22" s="154"/>
      <c r="Q22" s="154"/>
      <c r="R22" s="154"/>
      <c r="S22" s="154"/>
      <c r="T22" s="154"/>
      <c r="U22" s="155"/>
    </row>
    <row r="23" spans="1:21" ht="30" customHeight="1">
      <c r="A23" s="197"/>
      <c r="B23" s="198"/>
      <c r="C23" s="198"/>
      <c r="D23" s="198"/>
      <c r="E23" s="198"/>
      <c r="F23" s="198"/>
      <c r="G23" s="198"/>
      <c r="H23" s="198"/>
      <c r="I23" s="198"/>
      <c r="J23" s="198"/>
      <c r="K23" s="199"/>
      <c r="L23" s="153"/>
      <c r="M23" s="154"/>
      <c r="N23" s="154"/>
      <c r="O23" s="154"/>
      <c r="P23" s="154"/>
      <c r="Q23" s="154"/>
      <c r="R23" s="154"/>
      <c r="S23" s="154"/>
      <c r="T23" s="154"/>
      <c r="U23" s="155"/>
    </row>
    <row r="24" spans="1:21" ht="30" customHeight="1">
      <c r="A24" s="197"/>
      <c r="B24" s="198"/>
      <c r="C24" s="198"/>
      <c r="D24" s="198"/>
      <c r="E24" s="198"/>
      <c r="F24" s="198"/>
      <c r="G24" s="198"/>
      <c r="H24" s="198"/>
      <c r="I24" s="198"/>
      <c r="J24" s="198"/>
      <c r="K24" s="199"/>
      <c r="L24" s="153"/>
      <c r="M24" s="154"/>
      <c r="N24" s="154"/>
      <c r="O24" s="154"/>
      <c r="P24" s="154"/>
      <c r="Q24" s="154"/>
      <c r="R24" s="154"/>
      <c r="S24" s="154"/>
      <c r="T24" s="154"/>
      <c r="U24" s="155"/>
    </row>
    <row r="25" spans="1:21" ht="30" customHeight="1">
      <c r="A25" s="197"/>
      <c r="B25" s="198"/>
      <c r="C25" s="198"/>
      <c r="D25" s="198"/>
      <c r="E25" s="198"/>
      <c r="F25" s="198"/>
      <c r="G25" s="198"/>
      <c r="H25" s="198"/>
      <c r="I25" s="198"/>
      <c r="J25" s="198"/>
      <c r="K25" s="199"/>
      <c r="L25" s="153"/>
      <c r="M25" s="154"/>
      <c r="N25" s="154"/>
      <c r="O25" s="154"/>
      <c r="P25" s="154"/>
      <c r="Q25" s="154"/>
      <c r="R25" s="154"/>
      <c r="S25" s="154"/>
      <c r="T25" s="154"/>
      <c r="U25" s="155"/>
    </row>
    <row r="26" spans="1:21" ht="30" customHeight="1" thickBot="1">
      <c r="A26" s="197"/>
      <c r="B26" s="198"/>
      <c r="C26" s="198"/>
      <c r="D26" s="198"/>
      <c r="E26" s="198"/>
      <c r="F26" s="198"/>
      <c r="G26" s="198"/>
      <c r="H26" s="198"/>
      <c r="I26" s="198"/>
      <c r="J26" s="198"/>
      <c r="K26" s="199"/>
      <c r="L26" s="156"/>
      <c r="M26" s="157"/>
      <c r="N26" s="157"/>
      <c r="O26" s="157"/>
      <c r="P26" s="157"/>
      <c r="Q26" s="157"/>
      <c r="R26" s="157"/>
      <c r="S26" s="157"/>
      <c r="T26" s="157"/>
      <c r="U26" s="158"/>
    </row>
    <row r="27" spans="1:21" ht="30" customHeight="1">
      <c r="A27" s="193" t="s">
        <v>94</v>
      </c>
      <c r="B27" s="193"/>
      <c r="C27" s="193"/>
      <c r="D27" s="193"/>
      <c r="E27" s="193"/>
      <c r="F27" s="193"/>
      <c r="G27" s="193"/>
      <c r="H27" s="193"/>
      <c r="I27" s="193"/>
      <c r="J27" s="193"/>
      <c r="K27" s="193"/>
    </row>
  </sheetData>
  <sheetProtection sheet="1" objects="1" scenarios="1" selectLockedCells="1"/>
  <protectedRanges>
    <protectedRange sqref="A9:B10 D9:L10 I6 K6 N9:N10 P9:P10" name="範囲1"/>
  </protectedRanges>
  <mergeCells count="27">
    <mergeCell ref="A27:K27"/>
    <mergeCell ref="A16:K16"/>
    <mergeCell ref="A17:K26"/>
    <mergeCell ref="B5:D5"/>
    <mergeCell ref="B6:D6"/>
    <mergeCell ref="O6:P6"/>
    <mergeCell ref="A11:H11"/>
    <mergeCell ref="A12:K12"/>
    <mergeCell ref="M5:P5"/>
    <mergeCell ref="A1:F1"/>
    <mergeCell ref="E2:F2"/>
    <mergeCell ref="A3:Q3"/>
    <mergeCell ref="L4:P4"/>
    <mergeCell ref="Q4:U4"/>
    <mergeCell ref="Q1:U1"/>
    <mergeCell ref="R5:U5"/>
    <mergeCell ref="M6:N6"/>
    <mergeCell ref="R6:S6"/>
    <mergeCell ref="T6:U6"/>
    <mergeCell ref="L17:U26"/>
    <mergeCell ref="L16:U16"/>
    <mergeCell ref="N13:P13"/>
    <mergeCell ref="Q13:R13"/>
    <mergeCell ref="S13:U13"/>
    <mergeCell ref="Q14:R14"/>
    <mergeCell ref="S14:U14"/>
    <mergeCell ref="L13:M13"/>
  </mergeCells>
  <phoneticPr fontId="5"/>
  <conditionalFormatting sqref="A9:B10 D9:H10">
    <cfRule type="timePeriod" dxfId="22" priority="4" timePeriod="yesterday">
      <formula>FLOOR(A9,1)=TODAY()-1</formula>
    </cfRule>
  </conditionalFormatting>
  <conditionalFormatting sqref="A9:B10">
    <cfRule type="containsBlanks" dxfId="21" priority="3">
      <formula>LEN(TRIM(A9))=0</formula>
    </cfRule>
  </conditionalFormatting>
  <conditionalFormatting sqref="D9:L10">
    <cfRule type="containsBlanks" dxfId="20" priority="1">
      <formula>LEN(TRIM(D9))=0</formula>
    </cfRule>
  </conditionalFormatting>
  <conditionalFormatting sqref="I6 K6">
    <cfRule type="containsBlanks" dxfId="19" priority="6">
      <formula>LEN(TRIM(I6))=0</formula>
    </cfRule>
  </conditionalFormatting>
  <conditionalFormatting sqref="J9:K10">
    <cfRule type="timePeriod" dxfId="18" priority="2" timePeriod="yesterday">
      <formula>FLOOR(J9,1)=TODAY()-1</formula>
    </cfRule>
  </conditionalFormatting>
  <conditionalFormatting sqref="N9:N10">
    <cfRule type="containsBlanks" dxfId="17" priority="7">
      <formula>LEN(TRIM(N9))=0</formula>
    </cfRule>
  </conditionalFormatting>
  <dataValidations count="2">
    <dataValidation type="list" allowBlank="1" showInputMessage="1" showErrorMessage="1" sqref="K9:K10" xr:uid="{45257430-D2E3-4036-B46C-978FBEDE2B76}">
      <formula1>"有,無"</formula1>
    </dataValidation>
    <dataValidation type="list" allowBlank="1" showInputMessage="1" showErrorMessage="1" sqref="I6 K6" xr:uid="{51DC8814-26B6-4892-A710-4ABCE9EFB708}">
      <formula1>"あり,なし"</formula1>
    </dataValidation>
  </dataValidations>
  <printOptions horizontalCentered="1"/>
  <pageMargins left="0.59055118110236215" right="0.59055118110236215" top="0.59055118110236215" bottom="0.59055118110236215" header="0.39370078740157483" footer="0.27559055118110237"/>
  <pageSetup paperSize="9" scale="41"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FC33913-A469-4468-AB26-720E97E5F39E}">
          <x14:formula1>
            <xm:f>'(参考)宿泊料等'!$H$2:$BB$2</xm:f>
          </x14:formula1>
          <xm:sqref>I9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DA106-635A-4588-A5D2-953F1301CEFA}">
  <sheetPr codeName="Sheet9">
    <tabColor rgb="FFFFFF00"/>
    <pageSetUpPr fitToPage="1"/>
  </sheetPr>
  <dimension ref="A1:BX42"/>
  <sheetViews>
    <sheetView showZeros="0" tabSelected="1" view="pageBreakPreview" topLeftCell="C28" zoomScale="130" zoomScaleNormal="100" zoomScaleSheetLayoutView="130" workbookViewId="0">
      <selection activeCell="S51" sqref="S51"/>
    </sheetView>
  </sheetViews>
  <sheetFormatPr defaultColWidth="2.42578125" defaultRowHeight="15" customHeight="1"/>
  <cols>
    <col min="1" max="6" width="2.42578125" style="10"/>
    <col min="7" max="8" width="2.42578125" style="10" customWidth="1"/>
    <col min="9" max="14" width="2.42578125" style="10"/>
    <col min="15" max="15" width="2.42578125" style="10" customWidth="1"/>
    <col min="16" max="16384" width="2.42578125" style="10"/>
  </cols>
  <sheetData>
    <row r="1" spans="1:35" ht="15" customHeight="1">
      <c r="A1" s="135" t="s">
        <v>0</v>
      </c>
      <c r="B1" s="135"/>
      <c r="C1" s="135"/>
      <c r="D1" s="135"/>
      <c r="E1" s="135"/>
      <c r="F1" s="135"/>
      <c r="G1" s="135"/>
      <c r="H1" s="135"/>
      <c r="I1" s="135"/>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row>
    <row r="2" spans="1:35" ht="15" customHeight="1">
      <c r="A2" s="11"/>
      <c r="B2" s="136" t="s">
        <v>1</v>
      </c>
      <c r="C2" s="136"/>
      <c r="D2" s="136"/>
      <c r="E2" s="136"/>
      <c r="F2" s="136"/>
      <c r="G2" s="136"/>
      <c r="H2" s="136"/>
      <c r="I2" s="136"/>
      <c r="J2" s="136"/>
      <c r="K2" s="136"/>
      <c r="L2" s="136"/>
      <c r="M2" s="205"/>
      <c r="N2" s="205"/>
      <c r="O2" s="205"/>
      <c r="P2" s="205"/>
      <c r="Q2" s="205"/>
      <c r="R2" s="205"/>
      <c r="S2" s="205"/>
      <c r="T2" s="205"/>
      <c r="U2" s="11"/>
      <c r="V2" s="11"/>
      <c r="W2" s="11"/>
      <c r="X2" s="11"/>
      <c r="Y2" s="11"/>
      <c r="Z2" s="11"/>
      <c r="AA2" s="11"/>
      <c r="AB2" s="11"/>
      <c r="AC2" s="11"/>
      <c r="AD2" s="11"/>
      <c r="AE2" s="11"/>
      <c r="AF2" s="11"/>
      <c r="AG2" s="11"/>
      <c r="AH2" s="11"/>
      <c r="AI2" s="11"/>
    </row>
    <row r="3" spans="1:35" ht="15" customHeight="1">
      <c r="B3" s="12"/>
    </row>
    <row r="4" spans="1:35" ht="15.75">
      <c r="A4" s="136" t="s">
        <v>95</v>
      </c>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row>
    <row r="5" spans="1:35" ht="15" customHeight="1">
      <c r="A5" s="13"/>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row>
    <row r="6" spans="1:35" ht="15" customHeight="1">
      <c r="B6" s="15"/>
      <c r="C6" s="15"/>
      <c r="D6" s="15"/>
      <c r="E6" s="15"/>
      <c r="F6" s="15"/>
      <c r="G6" s="15"/>
      <c r="H6" s="15"/>
      <c r="I6" s="15"/>
      <c r="J6" s="15"/>
      <c r="K6" s="15"/>
      <c r="L6" s="15"/>
      <c r="M6" s="15"/>
      <c r="N6" s="15"/>
      <c r="O6" s="128" t="s">
        <v>4</v>
      </c>
      <c r="P6" s="128"/>
      <c r="Q6" s="128"/>
      <c r="R6" s="128"/>
      <c r="S6" s="128"/>
      <c r="T6" s="128"/>
      <c r="U6" s="137"/>
      <c r="V6" s="138"/>
      <c r="W6" s="138"/>
      <c r="X6" s="138"/>
      <c r="Y6" s="138"/>
      <c r="Z6" s="138"/>
      <c r="AA6" s="138"/>
      <c r="AB6" s="138"/>
      <c r="AC6" s="138"/>
      <c r="AD6" s="138"/>
      <c r="AE6" s="138"/>
      <c r="AF6" s="138"/>
      <c r="AG6" s="138"/>
      <c r="AH6" s="138"/>
      <c r="AI6" s="138"/>
    </row>
    <row r="7" spans="1:35" ht="15" customHeight="1">
      <c r="B7" s="16"/>
      <c r="C7" s="17"/>
      <c r="D7" s="17"/>
      <c r="E7" s="17"/>
      <c r="F7" s="17"/>
      <c r="G7" s="17"/>
      <c r="H7" s="17"/>
      <c r="I7" s="17"/>
      <c r="J7" s="17"/>
      <c r="K7" s="17"/>
      <c r="L7" s="17"/>
      <c r="M7" s="17"/>
      <c r="N7" s="17"/>
      <c r="O7" s="128"/>
      <c r="P7" s="128"/>
      <c r="Q7" s="128"/>
      <c r="R7" s="128"/>
      <c r="S7" s="128"/>
      <c r="T7" s="128"/>
      <c r="U7" s="138"/>
      <c r="V7" s="138"/>
      <c r="W7" s="138"/>
      <c r="X7" s="138"/>
      <c r="Y7" s="138"/>
      <c r="Z7" s="138"/>
      <c r="AA7" s="138"/>
      <c r="AB7" s="138"/>
      <c r="AC7" s="138"/>
      <c r="AD7" s="138"/>
      <c r="AE7" s="138"/>
      <c r="AF7" s="138"/>
      <c r="AG7" s="138"/>
      <c r="AH7" s="138"/>
      <c r="AI7" s="138"/>
    </row>
    <row r="8" spans="1:35" ht="15" customHeight="1">
      <c r="B8" s="16"/>
      <c r="C8" s="17"/>
      <c r="D8" s="17"/>
      <c r="E8" s="17"/>
      <c r="F8" s="17"/>
      <c r="G8" s="17"/>
      <c r="H8" s="17"/>
      <c r="I8" s="17"/>
      <c r="J8" s="17"/>
      <c r="K8" s="17"/>
      <c r="L8" s="17"/>
      <c r="M8" s="17"/>
      <c r="N8" s="17"/>
      <c r="O8" s="128"/>
      <c r="P8" s="128"/>
      <c r="Q8" s="128"/>
      <c r="R8" s="128"/>
      <c r="S8" s="128"/>
      <c r="T8" s="128"/>
      <c r="U8" s="138"/>
      <c r="V8" s="138"/>
      <c r="W8" s="138"/>
      <c r="X8" s="138"/>
      <c r="Y8" s="138"/>
      <c r="Z8" s="138"/>
      <c r="AA8" s="138"/>
      <c r="AB8" s="138"/>
      <c r="AC8" s="138"/>
      <c r="AD8" s="138"/>
      <c r="AE8" s="138"/>
      <c r="AF8" s="138"/>
      <c r="AG8" s="138"/>
      <c r="AH8" s="138"/>
      <c r="AI8" s="138"/>
    </row>
    <row r="9" spans="1:35" ht="15" customHeight="1">
      <c r="B9" s="16"/>
      <c r="C9" s="17"/>
      <c r="D9" s="17"/>
      <c r="E9" s="17"/>
      <c r="F9" s="17"/>
      <c r="G9" s="17"/>
      <c r="H9" s="17"/>
      <c r="I9" s="17"/>
      <c r="J9" s="17"/>
      <c r="K9" s="17"/>
      <c r="L9" s="17"/>
      <c r="M9" s="17"/>
      <c r="N9" s="17"/>
      <c r="O9" s="17"/>
      <c r="P9" s="17"/>
      <c r="Q9" s="17"/>
      <c r="R9" s="17"/>
      <c r="S9" s="17"/>
      <c r="T9" s="17"/>
      <c r="U9" s="17"/>
      <c r="V9" s="17"/>
      <c r="W9" s="17"/>
      <c r="X9" s="15"/>
      <c r="Y9" s="15"/>
      <c r="Z9" s="15"/>
      <c r="AA9" s="15"/>
      <c r="AB9" s="15"/>
      <c r="AC9" s="15"/>
      <c r="AD9" s="15"/>
      <c r="AE9" s="15"/>
      <c r="AF9" s="15"/>
      <c r="AG9" s="15"/>
      <c r="AH9" s="15"/>
      <c r="AI9" s="15"/>
    </row>
    <row r="10" spans="1:35" ht="15" customHeight="1">
      <c r="B10" s="18">
        <v>1</v>
      </c>
      <c r="C10" s="139" t="s">
        <v>8</v>
      </c>
      <c r="D10" s="139"/>
      <c r="E10" s="139"/>
      <c r="F10" s="139"/>
      <c r="G10" s="139"/>
      <c r="H10" s="139"/>
      <c r="I10" s="139"/>
      <c r="J10" s="139"/>
      <c r="K10" s="139"/>
      <c r="L10" s="139"/>
      <c r="M10" s="139"/>
      <c r="N10" s="139"/>
      <c r="O10" s="139"/>
      <c r="P10" s="139"/>
      <c r="Q10" s="139"/>
      <c r="R10" s="139"/>
      <c r="S10" s="139"/>
      <c r="T10" s="139"/>
      <c r="U10" s="139"/>
      <c r="V10" s="139"/>
      <c r="W10" s="139"/>
      <c r="X10" s="139"/>
      <c r="Y10" s="139"/>
      <c r="Z10" s="139"/>
      <c r="AA10" s="139"/>
      <c r="AB10" s="139"/>
      <c r="AC10" s="139"/>
      <c r="AD10" s="139"/>
      <c r="AE10" s="139"/>
      <c r="AF10" s="139"/>
      <c r="AG10" s="139"/>
      <c r="AH10" s="139"/>
      <c r="AI10" s="139"/>
    </row>
    <row r="11" spans="1:35" ht="15" customHeight="1">
      <c r="C11" s="10" t="s">
        <v>9</v>
      </c>
      <c r="D11" s="139" t="s">
        <v>10</v>
      </c>
      <c r="E11" s="139"/>
      <c r="F11" s="139"/>
      <c r="G11" s="139"/>
      <c r="H11" s="139"/>
      <c r="I11" s="139"/>
      <c r="J11" s="10" t="s">
        <v>11</v>
      </c>
      <c r="K11" s="203"/>
      <c r="L11" s="203"/>
      <c r="M11" s="203"/>
      <c r="N11" s="203"/>
      <c r="O11" s="203"/>
      <c r="P11" s="203"/>
      <c r="Q11" s="203"/>
      <c r="R11" s="19"/>
      <c r="S11" s="206"/>
      <c r="T11" s="204"/>
      <c r="U11" s="204"/>
      <c r="V11" s="10" t="str">
        <f>IF(S11="","","～")</f>
        <v/>
      </c>
      <c r="W11" s="204"/>
      <c r="X11" s="204"/>
      <c r="Y11" s="204"/>
    </row>
    <row r="12" spans="1:35" ht="15" customHeight="1">
      <c r="B12" s="12" t="s">
        <v>12</v>
      </c>
      <c r="K12" s="203"/>
      <c r="L12" s="203"/>
      <c r="M12" s="203"/>
      <c r="N12" s="203"/>
      <c r="O12" s="203"/>
      <c r="P12" s="203"/>
      <c r="Q12" s="203"/>
      <c r="R12" s="19"/>
      <c r="S12" s="204"/>
      <c r="T12" s="204"/>
      <c r="U12" s="204"/>
      <c r="V12" s="10" t="str">
        <f>IF(S12="","","～")</f>
        <v/>
      </c>
      <c r="W12" s="204"/>
      <c r="X12" s="204"/>
      <c r="Y12" s="204"/>
    </row>
    <row r="13" spans="1:35" ht="15" customHeight="1">
      <c r="B13" s="12"/>
      <c r="C13" s="10" t="s">
        <v>13</v>
      </c>
      <c r="D13" s="139" t="s">
        <v>14</v>
      </c>
      <c r="E13" s="139"/>
      <c r="F13" s="139"/>
      <c r="G13" s="139"/>
      <c r="H13" s="139"/>
      <c r="I13" s="139"/>
      <c r="J13" s="10" t="s">
        <v>11</v>
      </c>
      <c r="K13" s="143" t="s">
        <v>15</v>
      </c>
      <c r="L13" s="143"/>
      <c r="M13" s="143"/>
      <c r="N13" s="138"/>
      <c r="O13" s="138"/>
      <c r="P13" s="138"/>
      <c r="Q13" s="138"/>
      <c r="R13" s="138"/>
      <c r="S13" s="138"/>
      <c r="T13" s="138"/>
      <c r="U13" s="138"/>
      <c r="V13" s="138"/>
      <c r="W13" s="138"/>
      <c r="X13" s="138"/>
      <c r="Y13" s="138"/>
      <c r="Z13" s="138"/>
      <c r="AA13" s="138"/>
      <c r="AB13" s="138"/>
      <c r="AC13" s="138"/>
      <c r="AD13" s="138"/>
      <c r="AE13" s="138"/>
      <c r="AF13" s="138"/>
      <c r="AG13" s="138"/>
      <c r="AH13" s="138"/>
      <c r="AI13" s="138"/>
    </row>
    <row r="14" spans="1:35" ht="15" customHeight="1">
      <c r="B14" s="12"/>
      <c r="K14" s="143" t="s">
        <v>17</v>
      </c>
      <c r="L14" s="143"/>
      <c r="M14" s="143"/>
      <c r="N14" s="138"/>
      <c r="O14" s="138"/>
      <c r="P14" s="138"/>
      <c r="Q14" s="138"/>
      <c r="R14" s="138"/>
      <c r="S14" s="138"/>
      <c r="T14" s="138"/>
      <c r="U14" s="138"/>
      <c r="V14" s="138"/>
      <c r="W14" s="138"/>
      <c r="X14" s="138"/>
      <c r="Y14" s="138"/>
      <c r="Z14" s="138"/>
      <c r="AA14" s="138"/>
      <c r="AB14" s="138"/>
      <c r="AC14" s="138"/>
      <c r="AD14" s="138"/>
      <c r="AE14" s="138"/>
      <c r="AF14" s="138"/>
      <c r="AG14" s="138"/>
      <c r="AH14" s="138"/>
      <c r="AI14" s="138"/>
    </row>
    <row r="15" spans="1:35" ht="15" customHeight="1">
      <c r="B15" s="12"/>
      <c r="C15" s="10" t="s">
        <v>19</v>
      </c>
      <c r="D15" s="139" t="s">
        <v>20</v>
      </c>
      <c r="E15" s="139"/>
      <c r="F15" s="139"/>
      <c r="G15" s="139"/>
      <c r="H15" s="139"/>
      <c r="I15" s="139"/>
      <c r="J15" s="10" t="s">
        <v>11</v>
      </c>
      <c r="K15" s="140" t="s">
        <v>21</v>
      </c>
      <c r="L15" s="140"/>
      <c r="M15" s="140"/>
      <c r="N15" s="202"/>
      <c r="O15" s="202"/>
      <c r="P15" s="202"/>
      <c r="Q15" s="202"/>
      <c r="R15" s="202"/>
      <c r="S15" s="202"/>
      <c r="T15" s="140" t="s">
        <v>23</v>
      </c>
      <c r="U15" s="140"/>
      <c r="V15" s="140"/>
      <c r="W15" s="207"/>
      <c r="X15" s="207"/>
      <c r="Y15" s="207"/>
      <c r="Z15" s="207"/>
      <c r="AA15" s="207"/>
      <c r="AB15" s="207"/>
      <c r="AC15" s="207"/>
      <c r="AD15" s="207"/>
      <c r="AE15" s="207"/>
      <c r="AF15" s="207"/>
      <c r="AG15" s="207"/>
      <c r="AH15" s="207"/>
      <c r="AI15" s="207"/>
    </row>
    <row r="16" spans="1:35" ht="15" customHeight="1">
      <c r="B16" s="12"/>
      <c r="K16" s="129" t="s">
        <v>25</v>
      </c>
      <c r="L16" s="129"/>
      <c r="M16" s="129"/>
      <c r="N16" s="202"/>
      <c r="O16" s="202"/>
      <c r="P16" s="202"/>
      <c r="Q16" s="202"/>
      <c r="R16" s="202"/>
      <c r="S16" s="202"/>
      <c r="T16" s="129" t="s">
        <v>26</v>
      </c>
      <c r="U16" s="129"/>
      <c r="V16" s="129"/>
      <c r="W16" s="201"/>
      <c r="X16" s="201"/>
      <c r="Y16" s="201"/>
      <c r="Z16" s="201"/>
      <c r="AA16" s="201"/>
      <c r="AB16" s="201"/>
      <c r="AC16" s="201"/>
      <c r="AD16" s="201"/>
      <c r="AE16" s="201"/>
      <c r="AF16" s="201"/>
      <c r="AG16" s="201"/>
      <c r="AH16" s="201"/>
      <c r="AI16" s="201"/>
    </row>
    <row r="17" spans="2:76" ht="15" customHeight="1">
      <c r="B17" s="12"/>
      <c r="K17" s="129" t="s">
        <v>27</v>
      </c>
      <c r="L17" s="129"/>
      <c r="M17" s="129"/>
      <c r="N17" s="202"/>
      <c r="O17" s="202"/>
      <c r="P17" s="202"/>
      <c r="Q17" s="202"/>
      <c r="R17" s="202"/>
      <c r="S17" s="202"/>
      <c r="T17" s="129" t="s">
        <v>28</v>
      </c>
      <c r="U17" s="129"/>
      <c r="V17" s="129"/>
      <c r="W17" s="201"/>
      <c r="X17" s="201"/>
      <c r="Y17" s="201"/>
      <c r="Z17" s="201"/>
      <c r="AA17" s="201"/>
      <c r="AB17" s="201"/>
      <c r="AC17" s="201"/>
      <c r="AD17" s="201"/>
      <c r="AE17" s="201"/>
      <c r="AF17" s="201"/>
      <c r="AG17" s="201"/>
      <c r="AH17" s="201"/>
      <c r="AI17" s="201"/>
    </row>
    <row r="18" spans="2:76" ht="15" customHeight="1">
      <c r="B18" s="12"/>
      <c r="K18" s="129" t="s">
        <v>29</v>
      </c>
      <c r="L18" s="129"/>
      <c r="M18" s="129"/>
      <c r="N18" s="202"/>
      <c r="O18" s="202"/>
      <c r="P18" s="202"/>
      <c r="Q18" s="202"/>
      <c r="R18" s="202"/>
      <c r="S18" s="202"/>
      <c r="T18" s="129" t="s">
        <v>30</v>
      </c>
      <c r="U18" s="129"/>
      <c r="V18" s="129"/>
      <c r="W18" s="201"/>
      <c r="X18" s="201"/>
      <c r="Y18" s="201"/>
      <c r="Z18" s="201"/>
      <c r="AA18" s="201"/>
      <c r="AB18" s="201"/>
      <c r="AC18" s="201"/>
      <c r="AD18" s="201"/>
      <c r="AE18" s="201"/>
      <c r="AF18" s="201"/>
      <c r="AG18" s="201"/>
      <c r="AH18" s="201"/>
      <c r="AI18" s="201"/>
    </row>
    <row r="19" spans="2:76" ht="15" customHeight="1">
      <c r="B19" s="12"/>
      <c r="K19" s="129" t="s">
        <v>31</v>
      </c>
      <c r="L19" s="129"/>
      <c r="M19" s="129"/>
      <c r="N19" s="202"/>
      <c r="O19" s="202"/>
      <c r="P19" s="202"/>
      <c r="Q19" s="202"/>
      <c r="R19" s="202"/>
      <c r="S19" s="202"/>
      <c r="T19" s="129" t="s">
        <v>32</v>
      </c>
      <c r="U19" s="129"/>
      <c r="V19" s="129"/>
      <c r="W19" s="201"/>
      <c r="X19" s="201"/>
      <c r="Y19" s="201"/>
      <c r="Z19" s="201"/>
      <c r="AA19" s="201"/>
      <c r="AB19" s="201"/>
      <c r="AC19" s="201"/>
      <c r="AD19" s="201"/>
      <c r="AE19" s="201"/>
      <c r="AF19" s="201"/>
      <c r="AG19" s="201"/>
      <c r="AH19" s="201"/>
      <c r="AI19" s="201"/>
    </row>
    <row r="20" spans="2:76" ht="15" customHeight="1">
      <c r="B20" s="12"/>
    </row>
    <row r="21" spans="2:76" ht="15" customHeight="1">
      <c r="B21" s="12"/>
      <c r="C21" s="139" t="s">
        <v>33</v>
      </c>
      <c r="D21" s="139"/>
      <c r="E21" s="139"/>
      <c r="F21" s="139"/>
      <c r="G21" s="139"/>
      <c r="H21" s="139"/>
      <c r="I21" s="139"/>
      <c r="J21" s="139"/>
      <c r="K21" s="139"/>
      <c r="L21" s="139"/>
      <c r="M21" s="139"/>
    </row>
    <row r="22" spans="2:76" ht="15" customHeight="1">
      <c r="D22" s="145" t="s">
        <v>96</v>
      </c>
      <c r="E22" s="145"/>
      <c r="F22" s="145"/>
      <c r="G22" s="145"/>
      <c r="H22" s="145"/>
      <c r="I22" s="145"/>
      <c r="J22" s="145"/>
      <c r="K22" s="145"/>
      <c r="L22" s="145"/>
      <c r="M22" s="145"/>
      <c r="N22" s="145"/>
      <c r="O22" s="145"/>
      <c r="P22" s="145"/>
      <c r="Q22" s="145"/>
      <c r="R22" s="145"/>
      <c r="S22" s="145"/>
      <c r="T22" s="145"/>
      <c r="U22" s="145"/>
      <c r="V22" s="145"/>
      <c r="W22" s="145"/>
      <c r="X22" s="145"/>
      <c r="Y22" s="145"/>
      <c r="Z22" s="145"/>
      <c r="AA22" s="145"/>
      <c r="AB22" s="145"/>
      <c r="AC22" s="145"/>
      <c r="AD22" s="145"/>
      <c r="AE22" s="145"/>
      <c r="AF22" s="145"/>
      <c r="AG22" s="145"/>
      <c r="AH22" s="145"/>
      <c r="AI22" s="20"/>
    </row>
    <row r="23" spans="2:76" ht="15" customHeight="1">
      <c r="D23" s="145"/>
      <c r="E23" s="145"/>
      <c r="F23" s="145"/>
      <c r="G23" s="145"/>
      <c r="H23" s="145"/>
      <c r="I23" s="145"/>
      <c r="J23" s="145"/>
      <c r="K23" s="145"/>
      <c r="L23" s="145"/>
      <c r="M23" s="145"/>
      <c r="N23" s="145"/>
      <c r="O23" s="145"/>
      <c r="P23" s="145"/>
      <c r="Q23" s="145"/>
      <c r="R23" s="145"/>
      <c r="S23" s="145"/>
      <c r="T23" s="145"/>
      <c r="U23" s="145"/>
      <c r="V23" s="145"/>
      <c r="W23" s="145"/>
      <c r="X23" s="145"/>
      <c r="Y23" s="145"/>
      <c r="Z23" s="145"/>
      <c r="AA23" s="145"/>
      <c r="AB23" s="145"/>
      <c r="AC23" s="145"/>
      <c r="AD23" s="145"/>
      <c r="AE23" s="145"/>
      <c r="AF23" s="145"/>
      <c r="AG23" s="145"/>
      <c r="AH23" s="145"/>
      <c r="AI23" s="20"/>
    </row>
    <row r="24" spans="2:76" ht="15" customHeight="1">
      <c r="B24" s="12"/>
      <c r="C24" s="139" t="s">
        <v>35</v>
      </c>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row>
    <row r="25" spans="2:76" ht="15" customHeight="1">
      <c r="D25" s="208"/>
      <c r="E25" s="208"/>
      <c r="F25" s="208"/>
      <c r="G25" s="208"/>
      <c r="H25" s="208"/>
      <c r="I25" s="208"/>
      <c r="J25" s="208"/>
      <c r="K25" s="208"/>
      <c r="L25" s="208"/>
      <c r="M25" s="208"/>
      <c r="N25" s="208"/>
      <c r="O25" s="208"/>
      <c r="P25" s="208"/>
      <c r="Q25" s="208"/>
      <c r="R25" s="208"/>
      <c r="S25" s="208"/>
      <c r="T25" s="208"/>
      <c r="U25" s="208"/>
      <c r="V25" s="208"/>
      <c r="W25" s="208"/>
      <c r="X25" s="208"/>
      <c r="Y25" s="208"/>
      <c r="Z25" s="208"/>
      <c r="AA25" s="208"/>
      <c r="AB25" s="208"/>
      <c r="AC25" s="208"/>
      <c r="AD25" s="208"/>
      <c r="AE25" s="208"/>
      <c r="AF25" s="208"/>
      <c r="AG25" s="208"/>
      <c r="AH25" s="208"/>
      <c r="AI25" s="208"/>
    </row>
    <row r="26" spans="2:76" ht="15" customHeight="1">
      <c r="D26" s="208"/>
      <c r="E26" s="208"/>
      <c r="F26" s="208"/>
      <c r="G26" s="208"/>
      <c r="H26" s="208"/>
      <c r="I26" s="208"/>
      <c r="J26" s="208"/>
      <c r="K26" s="208"/>
      <c r="L26" s="208"/>
      <c r="M26" s="208"/>
      <c r="N26" s="208"/>
      <c r="O26" s="208"/>
      <c r="P26" s="208"/>
      <c r="Q26" s="208"/>
      <c r="R26" s="208"/>
      <c r="S26" s="208"/>
      <c r="T26" s="208"/>
      <c r="U26" s="208"/>
      <c r="V26" s="208"/>
      <c r="W26" s="208"/>
      <c r="X26" s="208"/>
      <c r="Y26" s="208"/>
      <c r="Z26" s="208"/>
      <c r="AA26" s="208"/>
      <c r="AB26" s="208"/>
      <c r="AC26" s="208"/>
      <c r="AD26" s="208"/>
      <c r="AE26" s="208"/>
      <c r="AF26" s="208"/>
      <c r="AG26" s="208"/>
      <c r="AH26" s="208"/>
      <c r="AI26" s="208"/>
    </row>
    <row r="27" spans="2:76" ht="15" customHeight="1">
      <c r="D27" s="208"/>
      <c r="E27" s="208"/>
      <c r="F27" s="208"/>
      <c r="G27" s="208"/>
      <c r="H27" s="208"/>
      <c r="I27" s="208"/>
      <c r="J27" s="208"/>
      <c r="K27" s="208"/>
      <c r="L27" s="208"/>
      <c r="M27" s="208"/>
      <c r="N27" s="208"/>
      <c r="O27" s="208"/>
      <c r="P27" s="208"/>
      <c r="Q27" s="208"/>
      <c r="R27" s="208"/>
      <c r="S27" s="208"/>
      <c r="T27" s="208"/>
      <c r="U27" s="208"/>
      <c r="V27" s="208"/>
      <c r="W27" s="208"/>
      <c r="X27" s="208"/>
      <c r="Y27" s="208"/>
      <c r="Z27" s="208"/>
      <c r="AA27" s="208"/>
      <c r="AB27" s="208"/>
      <c r="AC27" s="208"/>
      <c r="AD27" s="208"/>
      <c r="AE27" s="208"/>
      <c r="AF27" s="208"/>
      <c r="AG27" s="208"/>
      <c r="AH27" s="208"/>
      <c r="AI27" s="208"/>
    </row>
    <row r="28" spans="2:76" ht="15" customHeight="1">
      <c r="D28" s="208"/>
      <c r="E28" s="208"/>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row>
    <row r="29" spans="2:76" ht="15" customHeight="1">
      <c r="D29" s="208"/>
      <c r="E29" s="208"/>
      <c r="F29" s="208"/>
      <c r="G29" s="208"/>
      <c r="H29" s="208"/>
      <c r="I29" s="208"/>
      <c r="J29" s="208"/>
      <c r="K29" s="208"/>
      <c r="L29" s="208"/>
      <c r="M29" s="208"/>
      <c r="N29" s="208"/>
      <c r="O29" s="208"/>
      <c r="P29" s="208"/>
      <c r="Q29" s="208"/>
      <c r="R29" s="208"/>
      <c r="S29" s="208"/>
      <c r="T29" s="208"/>
      <c r="U29" s="208"/>
      <c r="V29" s="208"/>
      <c r="W29" s="208"/>
      <c r="X29" s="208"/>
      <c r="Y29" s="208"/>
      <c r="Z29" s="208"/>
      <c r="AA29" s="208"/>
      <c r="AB29" s="208"/>
      <c r="AC29" s="208"/>
      <c r="AD29" s="208"/>
      <c r="AE29" s="208"/>
      <c r="AF29" s="208"/>
      <c r="AG29" s="208"/>
      <c r="AH29" s="208"/>
      <c r="AI29" s="208"/>
    </row>
    <row r="30" spans="2:76" ht="15" customHeight="1">
      <c r="D30" s="208"/>
      <c r="E30" s="208"/>
      <c r="F30" s="208"/>
      <c r="G30" s="208"/>
      <c r="H30" s="208"/>
      <c r="I30" s="208"/>
      <c r="J30" s="208"/>
      <c r="K30" s="208"/>
      <c r="L30" s="208"/>
      <c r="M30" s="208"/>
      <c r="N30" s="208"/>
      <c r="O30" s="208"/>
      <c r="P30" s="208"/>
      <c r="Q30" s="208"/>
      <c r="R30" s="208"/>
      <c r="S30" s="208"/>
      <c r="T30" s="208"/>
      <c r="U30" s="208"/>
      <c r="V30" s="208"/>
      <c r="W30" s="208"/>
      <c r="X30" s="208"/>
      <c r="Y30" s="208"/>
      <c r="Z30" s="208"/>
      <c r="AA30" s="208"/>
      <c r="AB30" s="208"/>
      <c r="AC30" s="208"/>
      <c r="AD30" s="208"/>
      <c r="AE30" s="208"/>
      <c r="AF30" s="208"/>
      <c r="AG30" s="208"/>
      <c r="AH30" s="208"/>
      <c r="AI30" s="208"/>
    </row>
    <row r="31" spans="2:76" ht="15" customHeight="1">
      <c r="D31" s="208"/>
      <c r="E31" s="208"/>
      <c r="F31" s="208"/>
      <c r="G31" s="208"/>
      <c r="H31" s="208"/>
      <c r="I31" s="208"/>
      <c r="J31" s="208"/>
      <c r="K31" s="208"/>
      <c r="L31" s="208"/>
      <c r="M31" s="208"/>
      <c r="N31" s="208"/>
      <c r="O31" s="208"/>
      <c r="P31" s="208"/>
      <c r="Q31" s="208"/>
      <c r="R31" s="208"/>
      <c r="S31" s="208"/>
      <c r="T31" s="208"/>
      <c r="U31" s="208"/>
      <c r="V31" s="208"/>
      <c r="W31" s="208"/>
      <c r="X31" s="208"/>
      <c r="Y31" s="208"/>
      <c r="Z31" s="208"/>
      <c r="AA31" s="208"/>
      <c r="AB31" s="208"/>
      <c r="AC31" s="208"/>
      <c r="AD31" s="208"/>
      <c r="AE31" s="208"/>
      <c r="AF31" s="208"/>
      <c r="AG31" s="208"/>
      <c r="AH31" s="208"/>
      <c r="AI31" s="208"/>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row>
    <row r="32" spans="2:76" s="7" customFormat="1" ht="15" customHeight="1">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c r="BS32" s="10"/>
      <c r="BT32" s="10"/>
      <c r="BU32" s="10"/>
      <c r="BV32" s="10"/>
      <c r="BW32" s="10"/>
      <c r="BX32" s="10"/>
    </row>
    <row r="33" spans="1:35" ht="15" customHeight="1">
      <c r="B33" s="18">
        <v>2</v>
      </c>
      <c r="C33" s="139" t="s">
        <v>38</v>
      </c>
      <c r="D33" s="139"/>
      <c r="E33" s="139"/>
      <c r="F33" s="139"/>
      <c r="G33" s="139"/>
      <c r="H33" s="139"/>
      <c r="I33" s="139"/>
      <c r="J33" s="139"/>
      <c r="K33" s="139"/>
      <c r="L33" s="139"/>
      <c r="M33" s="139"/>
      <c r="N33" s="139"/>
      <c r="O33" s="139"/>
      <c r="P33" s="139"/>
      <c r="Q33" s="139"/>
      <c r="R33" s="139"/>
      <c r="S33" s="139"/>
      <c r="T33" s="139"/>
      <c r="U33" s="139"/>
      <c r="V33" s="139"/>
      <c r="W33" s="139"/>
      <c r="X33" s="139"/>
      <c r="Y33" s="139"/>
      <c r="Z33" s="139"/>
      <c r="AA33" s="139"/>
      <c r="AB33" s="139"/>
      <c r="AC33" s="139"/>
      <c r="AD33" s="139"/>
      <c r="AE33" s="139"/>
      <c r="AF33" s="139"/>
      <c r="AG33" s="139"/>
      <c r="AH33" s="139"/>
      <c r="AI33" s="139"/>
    </row>
    <row r="34" spans="1:35" ht="15" customHeight="1">
      <c r="C34" s="144" t="s">
        <v>39</v>
      </c>
      <c r="D34" s="144"/>
      <c r="E34" s="144"/>
      <c r="F34" s="144"/>
      <c r="G34" s="144"/>
      <c r="H34" s="144"/>
      <c r="I34" s="144"/>
      <c r="J34" s="144"/>
      <c r="K34" s="144"/>
      <c r="L34" s="144"/>
      <c r="M34" s="144"/>
      <c r="N34" s="144"/>
      <c r="O34" s="144"/>
      <c r="P34" s="144"/>
      <c r="Q34" s="144"/>
      <c r="R34" s="144"/>
      <c r="S34" s="144"/>
      <c r="T34" s="144"/>
      <c r="U34" s="144"/>
      <c r="V34" s="144"/>
      <c r="W34" s="144"/>
      <c r="X34" s="144"/>
      <c r="Y34" s="144"/>
      <c r="Z34" s="144"/>
      <c r="AA34" s="144"/>
      <c r="AB34" s="144"/>
      <c r="AC34" s="144"/>
      <c r="AD34" s="144"/>
      <c r="AE34" s="144"/>
      <c r="AF34" s="144"/>
      <c r="AG34" s="144"/>
      <c r="AI34" s="20"/>
    </row>
    <row r="35" spans="1:35" ht="15" customHeight="1">
      <c r="AH35" s="21"/>
      <c r="AI35" s="20"/>
    </row>
    <row r="36" spans="1:35" ht="15" customHeight="1">
      <c r="B36" s="18">
        <v>3</v>
      </c>
      <c r="C36" s="139" t="s">
        <v>41</v>
      </c>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row>
    <row r="37" spans="1:35" ht="15" customHeight="1">
      <c r="C37" s="146" t="s">
        <v>42</v>
      </c>
      <c r="D37" s="146"/>
      <c r="E37" s="146"/>
      <c r="F37" s="146"/>
      <c r="G37" s="146"/>
      <c r="H37" s="146"/>
      <c r="I37" s="146"/>
      <c r="J37" s="147">
        <f>M38</f>
        <v>0</v>
      </c>
      <c r="K37" s="147"/>
      <c r="L37" s="147"/>
      <c r="M37" s="147"/>
      <c r="N37" s="148" t="s">
        <v>43</v>
      </c>
      <c r="O37" s="148"/>
      <c r="P37" s="148"/>
      <c r="Q37" s="148"/>
      <c r="R37" s="148"/>
      <c r="S37" s="148"/>
      <c r="T37" s="148"/>
      <c r="U37" s="148"/>
      <c r="V37" s="149">
        <f>V38</f>
        <v>0</v>
      </c>
      <c r="W37" s="149"/>
      <c r="X37" s="149"/>
      <c r="Y37" s="149"/>
      <c r="Z37" s="148" t="s">
        <v>44</v>
      </c>
      <c r="AA37" s="148"/>
      <c r="AB37" s="148"/>
      <c r="AC37" s="148"/>
      <c r="AD37" s="148"/>
      <c r="AE37" s="149">
        <f>AE38</f>
        <v>0</v>
      </c>
      <c r="AF37" s="149"/>
      <c r="AG37" s="149"/>
      <c r="AH37" s="149"/>
    </row>
    <row r="38" spans="1:35" ht="15" customHeight="1">
      <c r="C38" s="22"/>
      <c r="D38" s="151" t="s">
        <v>45</v>
      </c>
      <c r="E38" s="151"/>
      <c r="F38" s="151"/>
      <c r="G38" s="152" t="s">
        <v>46</v>
      </c>
      <c r="H38" s="152"/>
      <c r="I38" s="152"/>
      <c r="J38" s="152"/>
      <c r="K38" s="152"/>
      <c r="L38" s="152"/>
      <c r="M38" s="147">
        <f>SUM('A(車)'!N23,'B(車) '!N23,'C(車) '!N23,'D(車) '!N23,'E(車) '!N23)</f>
        <v>0</v>
      </c>
      <c r="N38" s="147"/>
      <c r="O38" s="147"/>
      <c r="P38" s="152" t="s">
        <v>47</v>
      </c>
      <c r="Q38" s="152"/>
      <c r="R38" s="152"/>
      <c r="S38" s="152"/>
      <c r="T38" s="152"/>
      <c r="U38" s="152"/>
      <c r="V38" s="147">
        <f>SUM('A(車)'!S23,'B(車) '!S23,'C(車) '!S23,'D(車) '!S23,'E(車) '!S23)</f>
        <v>0</v>
      </c>
      <c r="W38" s="147"/>
      <c r="X38" s="147"/>
      <c r="Z38" s="148" t="s">
        <v>44</v>
      </c>
      <c r="AA38" s="148"/>
      <c r="AB38" s="148"/>
      <c r="AC38" s="148"/>
      <c r="AD38" s="148"/>
      <c r="AE38" s="147">
        <f>M38-V38</f>
        <v>0</v>
      </c>
      <c r="AF38" s="147"/>
      <c r="AG38" s="147"/>
    </row>
    <row r="39" spans="1:35" ht="15" customHeight="1">
      <c r="D39" s="144" t="s">
        <v>48</v>
      </c>
      <c r="E39" s="144"/>
      <c r="F39" s="144"/>
      <c r="G39" s="144"/>
      <c r="H39" s="144"/>
      <c r="I39" s="144"/>
      <c r="J39" s="144"/>
      <c r="K39" s="144"/>
      <c r="L39" s="144"/>
      <c r="M39" s="144"/>
      <c r="N39" s="144"/>
      <c r="O39" s="144"/>
      <c r="P39" s="144"/>
      <c r="Q39" s="144"/>
      <c r="R39" s="144"/>
      <c r="S39" s="144"/>
      <c r="T39" s="144"/>
      <c r="U39" s="144"/>
      <c r="V39" s="144"/>
      <c r="W39" s="144"/>
      <c r="X39" s="144"/>
      <c r="Y39" s="144"/>
      <c r="Z39" s="144"/>
      <c r="AA39" s="144"/>
      <c r="AB39" s="144"/>
      <c r="AC39" s="144"/>
      <c r="AD39" s="144"/>
      <c r="AE39" s="144"/>
      <c r="AF39" s="144"/>
      <c r="AG39" s="144"/>
      <c r="AH39" s="144"/>
      <c r="AI39" s="20"/>
    </row>
    <row r="40" spans="1:35" ht="15" customHeight="1">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row>
    <row r="41" spans="1:35" ht="15" customHeight="1">
      <c r="A41" s="150" t="s">
        <v>49</v>
      </c>
      <c r="B41" s="150"/>
      <c r="C41" s="145" t="s">
        <v>50</v>
      </c>
      <c r="D41" s="145"/>
      <c r="E41" s="145"/>
      <c r="F41" s="145"/>
      <c r="G41" s="145"/>
      <c r="H41" s="145"/>
      <c r="I41" s="145"/>
      <c r="J41" s="145"/>
      <c r="K41" s="145"/>
      <c r="L41" s="145"/>
      <c r="M41" s="145"/>
      <c r="N41" s="145"/>
      <c r="O41" s="145"/>
      <c r="P41" s="145"/>
      <c r="Q41" s="145"/>
      <c r="R41" s="145"/>
      <c r="S41" s="145"/>
      <c r="T41" s="145"/>
      <c r="U41" s="145"/>
      <c r="V41" s="145"/>
      <c r="W41" s="145"/>
      <c r="X41" s="145"/>
      <c r="Y41" s="145"/>
      <c r="Z41" s="145"/>
      <c r="AA41" s="145"/>
      <c r="AB41" s="145"/>
      <c r="AC41" s="145"/>
      <c r="AD41" s="145"/>
      <c r="AE41" s="145"/>
      <c r="AF41" s="145"/>
      <c r="AG41" s="145"/>
      <c r="AH41" s="145"/>
      <c r="AI41" s="145"/>
    </row>
    <row r="42" spans="1:35" ht="15" customHeight="1">
      <c r="C42" s="145"/>
      <c r="D42" s="145"/>
      <c r="E42" s="145"/>
      <c r="F42" s="145"/>
      <c r="G42" s="145"/>
      <c r="H42" s="145"/>
      <c r="I42" s="145"/>
      <c r="J42" s="145"/>
      <c r="K42" s="145"/>
      <c r="L42" s="145"/>
      <c r="M42" s="145"/>
      <c r="N42" s="145"/>
      <c r="O42" s="145"/>
      <c r="P42" s="145"/>
      <c r="Q42" s="145"/>
      <c r="R42" s="145"/>
      <c r="S42" s="145"/>
      <c r="T42" s="145"/>
      <c r="U42" s="145"/>
      <c r="V42" s="145"/>
      <c r="W42" s="145"/>
      <c r="X42" s="145"/>
      <c r="Y42" s="145"/>
      <c r="Z42" s="145"/>
      <c r="AA42" s="145"/>
      <c r="AB42" s="145"/>
      <c r="AC42" s="145"/>
      <c r="AD42" s="145"/>
      <c r="AE42" s="145"/>
      <c r="AF42" s="145"/>
      <c r="AG42" s="145"/>
      <c r="AH42" s="145"/>
      <c r="AI42" s="145"/>
    </row>
  </sheetData>
  <sheetProtection sheet="1"/>
  <protectedRanges>
    <protectedRange sqref="M2:T2 U6:AI8 K11:Q12 S11:U12 W11:Y12 N13:AI14 D25:AI31 N15:S19 W15:AI19" name="範囲1"/>
  </protectedRanges>
  <mergeCells count="64">
    <mergeCell ref="AE38:AG38"/>
    <mergeCell ref="D39:AH39"/>
    <mergeCell ref="A41:B41"/>
    <mergeCell ref="C41:AI42"/>
    <mergeCell ref="D38:F38"/>
    <mergeCell ref="G38:L38"/>
    <mergeCell ref="M38:O38"/>
    <mergeCell ref="P38:U38"/>
    <mergeCell ref="V38:X38"/>
    <mergeCell ref="Z38:AD38"/>
    <mergeCell ref="C36:AI36"/>
    <mergeCell ref="C37:I37"/>
    <mergeCell ref="J37:M37"/>
    <mergeCell ref="N37:U37"/>
    <mergeCell ref="V37:Y37"/>
    <mergeCell ref="Z37:AD37"/>
    <mergeCell ref="AE37:AH37"/>
    <mergeCell ref="C34:AG34"/>
    <mergeCell ref="K16:M16"/>
    <mergeCell ref="N16:S16"/>
    <mergeCell ref="T16:V16"/>
    <mergeCell ref="W16:AI16"/>
    <mergeCell ref="K17:M17"/>
    <mergeCell ref="N17:S17"/>
    <mergeCell ref="T17:V17"/>
    <mergeCell ref="W17:AI17"/>
    <mergeCell ref="C21:M21"/>
    <mergeCell ref="D22:AH23"/>
    <mergeCell ref="C24:AG24"/>
    <mergeCell ref="D25:AI31"/>
    <mergeCell ref="C33:AI33"/>
    <mergeCell ref="K18:M18"/>
    <mergeCell ref="N18:S18"/>
    <mergeCell ref="D13:I13"/>
    <mergeCell ref="K13:M13"/>
    <mergeCell ref="N13:AI13"/>
    <mergeCell ref="K14:M14"/>
    <mergeCell ref="N14:AI14"/>
    <mergeCell ref="D15:I15"/>
    <mergeCell ref="K15:M15"/>
    <mergeCell ref="N15:S15"/>
    <mergeCell ref="T15:V15"/>
    <mergeCell ref="W15:AI15"/>
    <mergeCell ref="A1:AI1"/>
    <mergeCell ref="B2:L2"/>
    <mergeCell ref="M2:T2"/>
    <mergeCell ref="A4:AI4"/>
    <mergeCell ref="U6:AI7"/>
    <mergeCell ref="O6:T8"/>
    <mergeCell ref="T18:V18"/>
    <mergeCell ref="W18:AI18"/>
    <mergeCell ref="K19:M19"/>
    <mergeCell ref="N19:S19"/>
    <mergeCell ref="T19:V19"/>
    <mergeCell ref="W19:AI19"/>
    <mergeCell ref="K12:Q12"/>
    <mergeCell ref="S12:U12"/>
    <mergeCell ref="W12:Y12"/>
    <mergeCell ref="U8:AI8"/>
    <mergeCell ref="C10:AI10"/>
    <mergeCell ref="D11:I11"/>
    <mergeCell ref="K11:Q11"/>
    <mergeCell ref="S11:U11"/>
    <mergeCell ref="W11:Y11"/>
  </mergeCells>
  <phoneticPr fontId="5"/>
  <conditionalFormatting sqref="M2:T2 U6:AI8 K11:Q12 S11:U12 W11:Y12 N13:N14 W15:AI19 D22:AH23 D25">
    <cfRule type="containsBlanks" dxfId="16" priority="4">
      <formula>LEN(TRIM(D2))=0</formula>
    </cfRule>
  </conditionalFormatting>
  <conditionalFormatting sqref="N15:S19">
    <cfRule type="containsBlanks" dxfId="15" priority="1">
      <formula>LEN(TRIM(N15))=0</formula>
    </cfRule>
  </conditionalFormatting>
  <dataValidations count="1">
    <dataValidation type="list" allowBlank="1" showInputMessage="1" showErrorMessage="1" sqref="M2:T2" xr:uid="{99DC6B45-4D9F-4499-B1FE-6EBA9F2308A5}">
      <formula1>"ネットワーク構築支援費,自立訓練提供支援費,地域連携支援費"</formula1>
    </dataValidation>
  </dataValidations>
  <pageMargins left="0.59055118110236215" right="0.59055118110236215" top="0.59055118110236215" bottom="0.59055118110236215" header="0.39370078740157483" footer="0.27559055118110237"/>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E6BE7BF-C049-44D8-8751-BB3DC99734E6}">
          <x14:formula1>
            <xm:f>'(参考)宿泊料等'!$B$3:$B$25</xm:f>
          </x14:formula1>
          <xm:sqref>N15:S15 N16:N19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46772-792C-471B-B60C-E8C4CAF635CD}">
  <sheetPr codeName="Sheet10">
    <tabColor rgb="FFFFFF00"/>
    <pageSetUpPr fitToPage="1"/>
  </sheetPr>
  <dimension ref="A1:U52"/>
  <sheetViews>
    <sheetView showZeros="0" view="pageBreakPreview" zoomScaleNormal="100" zoomScaleSheetLayoutView="100" workbookViewId="0">
      <selection activeCell="J14" sqref="J14"/>
    </sheetView>
  </sheetViews>
  <sheetFormatPr defaultColWidth="2.5703125" defaultRowHeight="30" customHeight="1"/>
  <cols>
    <col min="1" max="1" width="6.85546875" style="7" customWidth="1"/>
    <col min="2" max="2" width="5.42578125" style="7" bestFit="1" customWidth="1"/>
    <col min="3" max="3" width="4.28515625" style="8" bestFit="1" customWidth="1"/>
    <col min="4" max="4" width="5.42578125" style="7" bestFit="1" customWidth="1"/>
    <col min="5" max="5" width="11" style="7" customWidth="1"/>
    <col min="6" max="6" width="18.7109375" style="7" customWidth="1"/>
    <col min="7" max="7" width="11" style="7" customWidth="1"/>
    <col min="8" max="8" width="18.7109375" style="7" customWidth="1"/>
    <col min="9" max="9" width="8.85546875" style="7" customWidth="1"/>
    <col min="10" max="10" width="8.85546875" style="8" customWidth="1"/>
    <col min="11" max="11" width="9.28515625" style="8" bestFit="1" customWidth="1"/>
    <col min="12" max="21" width="8.85546875" style="7" customWidth="1"/>
    <col min="22" max="16384" width="2.5703125" style="7"/>
  </cols>
  <sheetData>
    <row r="1" spans="1:21" ht="15.75">
      <c r="A1" s="181" t="s">
        <v>0</v>
      </c>
      <c r="B1" s="181"/>
      <c r="C1" s="181"/>
      <c r="D1" s="181"/>
      <c r="E1" s="181"/>
      <c r="F1" s="181"/>
      <c r="G1" s="9"/>
      <c r="H1" s="9"/>
      <c r="I1" s="9"/>
      <c r="J1" s="9"/>
      <c r="K1" s="9"/>
      <c r="L1" s="9"/>
      <c r="M1" s="9"/>
      <c r="N1" s="212">
        <f>'報告書(車)'!U6</f>
        <v>0</v>
      </c>
      <c r="O1" s="212"/>
      <c r="P1" s="212"/>
      <c r="Q1" s="212"/>
      <c r="R1" s="212"/>
      <c r="S1" s="212"/>
      <c r="T1" s="212"/>
      <c r="U1" s="212"/>
    </row>
    <row r="2" spans="1:21" s="10" customFormat="1" ht="15" customHeight="1">
      <c r="A2" s="91" t="s">
        <v>51</v>
      </c>
      <c r="B2" s="91"/>
      <c r="C2" s="91"/>
      <c r="D2" s="91"/>
      <c r="E2" s="211">
        <f>'報告書(車)'!M2</f>
        <v>0</v>
      </c>
      <c r="F2" s="211"/>
      <c r="G2" s="91"/>
      <c r="H2" s="91"/>
      <c r="I2" s="91"/>
      <c r="J2" s="91"/>
      <c r="K2" s="91"/>
      <c r="L2" s="91"/>
      <c r="M2" s="91"/>
      <c r="N2" s="91"/>
      <c r="O2" s="91"/>
      <c r="P2" s="91"/>
      <c r="Q2" s="91"/>
      <c r="R2" s="91"/>
      <c r="S2" s="91"/>
      <c r="T2" s="91"/>
      <c r="U2" s="91"/>
    </row>
    <row r="3" spans="1:21" ht="16.5" customHeight="1" thickBot="1">
      <c r="A3" s="183" t="s">
        <v>97</v>
      </c>
      <c r="B3" s="183"/>
      <c r="C3" s="183"/>
      <c r="D3" s="183"/>
      <c r="E3" s="183"/>
      <c r="F3" s="183"/>
      <c r="G3" s="183"/>
      <c r="H3" s="183"/>
      <c r="I3" s="183"/>
      <c r="J3" s="183"/>
      <c r="K3" s="183"/>
      <c r="L3" s="183"/>
      <c r="M3" s="183"/>
      <c r="N3" s="183"/>
      <c r="O3" s="183"/>
      <c r="P3" s="183"/>
      <c r="Q3" s="183"/>
      <c r="R3" s="183"/>
      <c r="S3" s="183"/>
      <c r="T3" s="183"/>
      <c r="U3" s="183"/>
    </row>
    <row r="4" spans="1:21" ht="30" customHeight="1">
      <c r="E4" s="23"/>
      <c r="I4" s="92"/>
      <c r="J4" s="92"/>
      <c r="K4" s="93"/>
      <c r="L4" s="184" t="s">
        <v>53</v>
      </c>
      <c r="M4" s="185"/>
      <c r="N4" s="185"/>
      <c r="O4" s="185"/>
      <c r="P4" s="185"/>
      <c r="Q4" s="184" t="s">
        <v>54</v>
      </c>
      <c r="R4" s="185"/>
      <c r="S4" s="185"/>
      <c r="T4" s="185"/>
      <c r="U4" s="186"/>
    </row>
    <row r="5" spans="1:21" ht="22.5" customHeight="1" thickBot="1">
      <c r="A5" s="24" t="s">
        <v>55</v>
      </c>
      <c r="B5" s="200">
        <f>'報告書(車)'!W15</f>
        <v>0</v>
      </c>
      <c r="C5" s="200"/>
      <c r="D5" s="200"/>
      <c r="E5" s="25"/>
      <c r="L5" s="94" t="s">
        <v>56</v>
      </c>
      <c r="M5" s="209">
        <f>J21*18</f>
        <v>0</v>
      </c>
      <c r="N5" s="210"/>
      <c r="O5" s="210"/>
      <c r="P5" s="210"/>
      <c r="Q5" s="26" t="s">
        <v>56</v>
      </c>
      <c r="R5" s="187">
        <f>M5</f>
        <v>0</v>
      </c>
      <c r="S5" s="188"/>
      <c r="T5" s="188"/>
      <c r="U5" s="189"/>
    </row>
    <row r="6" spans="1:21" ht="22.5" customHeight="1" thickBot="1">
      <c r="A6" s="24" t="s">
        <v>57</v>
      </c>
      <c r="B6" s="200">
        <f>'報告書(車)'!N15</f>
        <v>0</v>
      </c>
      <c r="C6" s="200"/>
      <c r="D6" s="200"/>
      <c r="E6" s="25"/>
      <c r="F6" s="25"/>
      <c r="G6" s="25"/>
      <c r="H6" s="95" t="s">
        <v>58</v>
      </c>
      <c r="I6" s="96"/>
      <c r="J6" s="97" t="s">
        <v>59</v>
      </c>
      <c r="K6" s="98"/>
      <c r="L6" s="85" t="s">
        <v>60</v>
      </c>
      <c r="M6" s="190" t="s">
        <v>61</v>
      </c>
      <c r="N6" s="191"/>
      <c r="O6" s="173" t="s">
        <v>62</v>
      </c>
      <c r="P6" s="174"/>
      <c r="Q6" s="84" t="s">
        <v>60</v>
      </c>
      <c r="R6" s="190" t="s">
        <v>61</v>
      </c>
      <c r="S6" s="191"/>
      <c r="T6" s="173" t="s">
        <v>62</v>
      </c>
      <c r="U6" s="192"/>
    </row>
    <row r="7" spans="1:21" ht="30" customHeight="1">
      <c r="A7" s="28" t="s">
        <v>63</v>
      </c>
      <c r="B7" s="29" t="s">
        <v>64</v>
      </c>
      <c r="C7" s="30" t="s">
        <v>65</v>
      </c>
      <c r="D7" s="31" t="s">
        <v>66</v>
      </c>
      <c r="E7" s="32" t="s">
        <v>67</v>
      </c>
      <c r="F7" s="32" t="s">
        <v>68</v>
      </c>
      <c r="G7" s="33" t="s">
        <v>69</v>
      </c>
      <c r="H7" s="99" t="s">
        <v>68</v>
      </c>
      <c r="I7" s="99" t="s">
        <v>70</v>
      </c>
      <c r="J7" s="100" t="s">
        <v>71</v>
      </c>
      <c r="K7" s="101" t="s">
        <v>72</v>
      </c>
      <c r="L7" s="102" t="s">
        <v>73</v>
      </c>
      <c r="M7" s="103" t="s">
        <v>74</v>
      </c>
      <c r="N7" s="51" t="s">
        <v>75</v>
      </c>
      <c r="O7" s="34" t="s">
        <v>74</v>
      </c>
      <c r="P7" s="86" t="s">
        <v>76</v>
      </c>
      <c r="Q7" s="102" t="s">
        <v>73</v>
      </c>
      <c r="R7" s="103" t="s">
        <v>74</v>
      </c>
      <c r="S7" s="51" t="s">
        <v>77</v>
      </c>
      <c r="T7" s="34" t="s">
        <v>74</v>
      </c>
      <c r="U7" s="104" t="s">
        <v>76</v>
      </c>
    </row>
    <row r="8" spans="1:21" s="44" customFormat="1" ht="15.75">
      <c r="A8" s="35"/>
      <c r="B8" s="36"/>
      <c r="C8" s="37"/>
      <c r="D8" s="38"/>
      <c r="E8" s="39"/>
      <c r="F8" s="39"/>
      <c r="G8" s="40"/>
      <c r="H8" s="39"/>
      <c r="I8" s="39"/>
      <c r="J8" s="41" t="s">
        <v>78</v>
      </c>
      <c r="K8" s="36"/>
      <c r="L8" s="35" t="s">
        <v>79</v>
      </c>
      <c r="M8" s="43" t="s">
        <v>80</v>
      </c>
      <c r="N8" s="42" t="s">
        <v>79</v>
      </c>
      <c r="O8" s="43" t="s">
        <v>80</v>
      </c>
      <c r="P8" s="37" t="s">
        <v>79</v>
      </c>
      <c r="Q8" s="105" t="s">
        <v>79</v>
      </c>
      <c r="R8" s="43" t="s">
        <v>80</v>
      </c>
      <c r="S8" s="42" t="s">
        <v>79</v>
      </c>
      <c r="T8" s="43" t="s">
        <v>80</v>
      </c>
      <c r="U8" s="106" t="s">
        <v>79</v>
      </c>
    </row>
    <row r="9" spans="1:21" ht="30" customHeight="1">
      <c r="A9" s="73"/>
      <c r="B9" s="74"/>
      <c r="C9" s="47" t="s">
        <v>81</v>
      </c>
      <c r="D9" s="75"/>
      <c r="E9" s="76"/>
      <c r="F9" s="76"/>
      <c r="G9" s="76"/>
      <c r="H9" s="76"/>
      <c r="I9" s="107"/>
      <c r="J9" s="125"/>
      <c r="K9" s="108"/>
      <c r="L9" s="109"/>
      <c r="M9" s="52" t="str">
        <f t="shared" ref="M9:M20" si="0">IF(I9="","",1)</f>
        <v/>
      </c>
      <c r="N9" s="110"/>
      <c r="O9" s="52" t="str">
        <f>M9</f>
        <v/>
      </c>
      <c r="P9" s="54" t="str">
        <f>IF(O9="","",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c r="Q9" s="111">
        <f>L9</f>
        <v>0</v>
      </c>
      <c r="R9" s="53" t="str">
        <f>M9</f>
        <v/>
      </c>
      <c r="S9" s="53" t="str">
        <f>IFERROR(IF(OR(I9="北海道",I9="青森県",I9="岩手県",I9="宮城県",I9="秋田県",I9="山形県",I9="福島県",I9="茨城県",I9="栃木県",I9="群馬県",I9="埼玉県",I9="千葉県",I9="東京都",I9="神奈川県",I9="新潟県",I9="富山県",I9="石川県",I9="福井県",I9="山梨県",I9="長野県",I9="岐阜県",I9="静岡県",I9="愛知県",I9="三重県",I9="滋賀県",I9="京都府",I9="大阪府",I9="兵庫県",I9="奈良県",I9="和歌山県",I9="鳥取県",I9="島根県",I9="岡山県",I9="広島県",I9="山口県",I9="徳島県",I9="香川県",I9="愛媛県",I9="高知県",I9="福岡県",I9="佐賀県",I9="長崎県",I9="熊本県",I9="大分県",I9="宮崎県",I9="鹿児島県",I9="沖縄県"),IF(R9=1,MIN(N9,_xlfn.XLOOKUP($B$6,'(参考)宿泊料等'!$B$3:$B$25,_xlfn.XLOOKUP(I9,'(参考)宿泊料等'!$H$2:$BB$2,'(参考)宿泊料等'!$H$3:$BB$25,""),"")),""),""),"")</f>
        <v/>
      </c>
      <c r="T9" s="53" t="str">
        <f>O9</f>
        <v/>
      </c>
      <c r="U9" s="54" t="str">
        <f>IF(T9="","",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row>
    <row r="10" spans="1:21" ht="30" customHeight="1">
      <c r="A10" s="73"/>
      <c r="B10" s="78"/>
      <c r="C10" s="57" t="s">
        <v>81</v>
      </c>
      <c r="D10" s="79"/>
      <c r="E10" s="80"/>
      <c r="F10" s="76"/>
      <c r="G10" s="80"/>
      <c r="H10" s="80"/>
      <c r="I10" s="107"/>
      <c r="J10" s="112"/>
      <c r="K10" s="113"/>
      <c r="L10" s="109"/>
      <c r="M10" s="62" t="str">
        <f>IF(I10="","",1)</f>
        <v/>
      </c>
      <c r="N10" s="82"/>
      <c r="O10" s="52" t="str">
        <f t="shared" ref="O10:O20" si="1">IF(M10="","",1)</f>
        <v/>
      </c>
      <c r="P10" s="54" t="str">
        <f>IF(O10="","",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c r="Q10" s="114">
        <f t="shared" ref="Q10:R20" si="2">L10</f>
        <v>0</v>
      </c>
      <c r="R10" s="53" t="str">
        <f t="shared" si="2"/>
        <v/>
      </c>
      <c r="S10" s="53" t="str">
        <f>IFERROR(IF(OR(I10="北海道",I10="青森県",I10="岩手県",I10="宮城県",I10="秋田県",I10="山形県",I10="福島県",I10="茨城県",I10="栃木県",I10="群馬県",I10="埼玉県",I10="千葉県",I10="東京都",I10="神奈川県",I10="新潟県",I10="富山県",I10="石川県",I10="福井県",I10="山梨県",I10="長野県",I10="岐阜県",I10="静岡県",I10="愛知県",I10="三重県",I10="滋賀県",I10="京都府",I10="大阪府",I10="兵庫県",I10="奈良県",I10="和歌山県",I10="鳥取県",I10="島根県",I10="岡山県",I10="広島県",I10="山口県",I10="徳島県",I10="香川県",I10="愛媛県",I10="高知県",I10="福岡県",I10="佐賀県",I10="長崎県",I10="熊本県",I10="大分県",I10="宮崎県",I10="鹿児島県",I10="沖縄県"),IF(R10=1,MIN(N10,_xlfn.XLOOKUP($B$6,'(参考)宿泊料等'!$B$3:$B$25,_xlfn.XLOOKUP(I10,'(参考)宿泊料等'!$H$2:$BB$2,'(参考)宿泊料等'!$H$3:$BB$25,""),"")),""),""),"")</f>
        <v/>
      </c>
      <c r="T10" s="53" t="str">
        <f t="shared" ref="T10:T20" si="3">O10</f>
        <v/>
      </c>
      <c r="U10" s="54" t="str">
        <f>IF(T10="","",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row>
    <row r="11" spans="1:21" ht="30" customHeight="1">
      <c r="A11" s="77"/>
      <c r="B11" s="78"/>
      <c r="C11" s="57" t="s">
        <v>81</v>
      </c>
      <c r="D11" s="79"/>
      <c r="E11" s="80"/>
      <c r="F11" s="80"/>
      <c r="G11" s="81"/>
      <c r="H11" s="76"/>
      <c r="I11" s="107"/>
      <c r="J11" s="112"/>
      <c r="K11" s="115"/>
      <c r="L11" s="109"/>
      <c r="M11" s="63" t="str">
        <f>IF(I11="","",1)</f>
        <v/>
      </c>
      <c r="N11" s="82"/>
      <c r="O11" s="52" t="str">
        <f t="shared" si="1"/>
        <v/>
      </c>
      <c r="P11" s="54" t="str">
        <f>IF(O11="","",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c r="Q11" s="114">
        <f t="shared" si="2"/>
        <v>0</v>
      </c>
      <c r="R11" s="53" t="str">
        <f>M11</f>
        <v/>
      </c>
      <c r="S11" s="53" t="str">
        <f>IFERROR(IF(OR(I11="北海道",I11="青森県",I11="岩手県",I11="宮城県",I11="秋田県",I11="山形県",I11="福島県",I11="茨城県",I11="栃木県",I11="群馬県",I11="埼玉県",I11="千葉県",I11="東京都",I11="神奈川県",I11="新潟県",I11="富山県",I11="石川県",I11="福井県",I11="山梨県",I11="長野県",I11="岐阜県",I11="静岡県",I11="愛知県",I11="三重県",I11="滋賀県",I11="京都府",I11="大阪府",I11="兵庫県",I11="奈良県",I11="和歌山県",I11="鳥取県",I11="島根県",I11="岡山県",I11="広島県",I11="山口県",I11="徳島県",I11="香川県",I11="愛媛県",I11="高知県",I11="福岡県",I11="佐賀県",I11="長崎県",I11="熊本県",I11="大分県",I11="宮崎県",I11="鹿児島県",I11="沖縄県"),IF(R11=1,MIN(N11,_xlfn.XLOOKUP($B$6,'(参考)宿泊料等'!$B$3:$B$25,_xlfn.XLOOKUP(I11,'(参考)宿泊料等'!$H$2:$BB$2,'(参考)宿泊料等'!$H$3:$BB$25,""),"")),""),""),"")</f>
        <v/>
      </c>
      <c r="T11" s="53" t="str">
        <f t="shared" si="3"/>
        <v/>
      </c>
      <c r="U11" s="54" t="str">
        <f>IF(T11="","",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row>
    <row r="12" spans="1:21" ht="30" customHeight="1">
      <c r="A12" s="77"/>
      <c r="B12" s="78"/>
      <c r="C12" s="57" t="s">
        <v>65</v>
      </c>
      <c r="D12" s="79"/>
      <c r="E12" s="80"/>
      <c r="F12" s="80"/>
      <c r="G12" s="81"/>
      <c r="H12" s="81"/>
      <c r="I12" s="107"/>
      <c r="J12" s="112"/>
      <c r="K12" s="115"/>
      <c r="L12" s="109"/>
      <c r="M12" s="63" t="str">
        <f t="shared" si="0"/>
        <v/>
      </c>
      <c r="N12" s="82"/>
      <c r="O12" s="52" t="str">
        <f t="shared" si="1"/>
        <v/>
      </c>
      <c r="P12" s="54" t="str">
        <f>IF(O12="","",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c r="Q12" s="114">
        <f t="shared" si="2"/>
        <v>0</v>
      </c>
      <c r="R12" s="53" t="str">
        <f t="shared" si="2"/>
        <v/>
      </c>
      <c r="S12" s="53" t="str">
        <f>IFERROR(IF(OR(I12="北海道",I12="青森県",I12="岩手県",I12="宮城県",I12="秋田県",I12="山形県",I12="福島県",I12="茨城県",I12="栃木県",I12="群馬県",I12="埼玉県",I12="千葉県",I12="東京都",I12="神奈川県",I12="新潟県",I12="富山県",I12="石川県",I12="福井県",I12="山梨県",I12="長野県",I12="岐阜県",I12="静岡県",I12="愛知県",I12="三重県",I12="滋賀県",I12="京都府",I12="大阪府",I12="兵庫県",I12="奈良県",I12="和歌山県",I12="鳥取県",I12="島根県",I12="岡山県",I12="広島県",I12="山口県",I12="徳島県",I12="香川県",I12="愛媛県",I12="高知県",I12="福岡県",I12="佐賀県",I12="長崎県",I12="熊本県",I12="大分県",I12="宮崎県",I12="鹿児島県",I12="沖縄県"),IF(R12=1,MIN(N12,_xlfn.XLOOKUP($B$6,'(参考)宿泊料等'!$B$3:$B$25,_xlfn.XLOOKUP(I12,'(参考)宿泊料等'!$H$2:$BB$2,'(参考)宿泊料等'!$H$3:$BB$25,""),"")),""),""),"")</f>
        <v/>
      </c>
      <c r="T12" s="53" t="str">
        <f t="shared" si="3"/>
        <v/>
      </c>
      <c r="U12" s="54" t="str">
        <f>IF(T12="","",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row>
    <row r="13" spans="1:21" ht="30" customHeight="1">
      <c r="A13" s="77"/>
      <c r="B13" s="78"/>
      <c r="C13" s="57" t="s">
        <v>65</v>
      </c>
      <c r="D13" s="79"/>
      <c r="E13" s="80"/>
      <c r="F13" s="80"/>
      <c r="G13" s="81"/>
      <c r="H13" s="81"/>
      <c r="I13" s="107"/>
      <c r="J13" s="112"/>
      <c r="K13" s="115"/>
      <c r="L13" s="109"/>
      <c r="M13" s="62" t="str">
        <f t="shared" si="0"/>
        <v/>
      </c>
      <c r="N13" s="82"/>
      <c r="O13" s="52" t="str">
        <f t="shared" si="1"/>
        <v/>
      </c>
      <c r="P13" s="54" t="str">
        <f>IF(O13="","",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c r="Q13" s="114">
        <f t="shared" si="2"/>
        <v>0</v>
      </c>
      <c r="R13" s="53" t="str">
        <f t="shared" si="2"/>
        <v/>
      </c>
      <c r="S13" s="53" t="str">
        <f>IFERROR(IF(OR(I13="北海道",I13="青森県",I13="岩手県",I13="宮城県",I13="秋田県",I13="山形県",I13="福島県",I13="茨城県",I13="栃木県",I13="群馬県",I13="埼玉県",I13="千葉県",I13="東京都",I13="神奈川県",I13="新潟県",I13="富山県",I13="石川県",I13="福井県",I13="山梨県",I13="長野県",I13="岐阜県",I13="静岡県",I13="愛知県",I13="三重県",I13="滋賀県",I13="京都府",I13="大阪府",I13="兵庫県",I13="奈良県",I13="和歌山県",I13="鳥取県",I13="島根県",I13="岡山県",I13="広島県",I13="山口県",I13="徳島県",I13="香川県",I13="愛媛県",I13="高知県",I13="福岡県",I13="佐賀県",I13="長崎県",I13="熊本県",I13="大分県",I13="宮崎県",I13="鹿児島県",I13="沖縄県"),IF(R13=1,MIN(N13,_xlfn.XLOOKUP($B$6,'(参考)宿泊料等'!$B$3:$B$25,_xlfn.XLOOKUP(I13,'(参考)宿泊料等'!$H$2:$BB$2,'(参考)宿泊料等'!$H$3:$BB$25,""),"")),""),""),"")</f>
        <v/>
      </c>
      <c r="T13" s="53" t="str">
        <f t="shared" si="3"/>
        <v/>
      </c>
      <c r="U13" s="54" t="str">
        <f>IF(T13="","",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row>
    <row r="14" spans="1:21" ht="30" customHeight="1">
      <c r="A14" s="77"/>
      <c r="B14" s="78"/>
      <c r="C14" s="57" t="s">
        <v>65</v>
      </c>
      <c r="D14" s="79"/>
      <c r="E14" s="80"/>
      <c r="F14" s="80"/>
      <c r="G14" s="81"/>
      <c r="H14" s="81"/>
      <c r="I14" s="107"/>
      <c r="J14" s="112"/>
      <c r="K14" s="113"/>
      <c r="L14" s="109"/>
      <c r="M14" s="63" t="str">
        <f t="shared" si="0"/>
        <v/>
      </c>
      <c r="N14" s="82"/>
      <c r="O14" s="52" t="str">
        <f t="shared" si="1"/>
        <v/>
      </c>
      <c r="P14" s="54" t="str">
        <f>IF(O14="","",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c r="Q14" s="114">
        <f t="shared" si="2"/>
        <v>0</v>
      </c>
      <c r="R14" s="53" t="str">
        <f t="shared" si="2"/>
        <v/>
      </c>
      <c r="S14" s="53" t="str">
        <f>IFERROR(IF(OR(I14="北海道",I14="青森県",I14="岩手県",I14="宮城県",I14="秋田県",I14="山形県",I14="福島県",I14="茨城県",I14="栃木県",I14="群馬県",I14="埼玉県",I14="千葉県",I14="東京都",I14="神奈川県",I14="新潟県",I14="富山県",I14="石川県",I14="福井県",I14="山梨県",I14="長野県",I14="岐阜県",I14="静岡県",I14="愛知県",I14="三重県",I14="滋賀県",I14="京都府",I14="大阪府",I14="兵庫県",I14="奈良県",I14="和歌山県",I14="鳥取県",I14="島根県",I14="岡山県",I14="広島県",I14="山口県",I14="徳島県",I14="香川県",I14="愛媛県",I14="高知県",I14="福岡県",I14="佐賀県",I14="長崎県",I14="熊本県",I14="大分県",I14="宮崎県",I14="鹿児島県",I14="沖縄県"),IF(R14=1,MIN(N14,_xlfn.XLOOKUP($B$6,'(参考)宿泊料等'!$B$3:$B$25,_xlfn.XLOOKUP(I14,'(参考)宿泊料等'!$H$2:$BB$2,'(参考)宿泊料等'!$H$3:$BB$25,""),"")),""),""),"")</f>
        <v/>
      </c>
      <c r="T14" s="53" t="str">
        <f t="shared" si="3"/>
        <v/>
      </c>
      <c r="U14" s="54" t="str">
        <f>IF(T14="","",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row>
    <row r="15" spans="1:21" ht="30" customHeight="1">
      <c r="A15" s="73"/>
      <c r="B15" s="78"/>
      <c r="C15" s="57" t="s">
        <v>81</v>
      </c>
      <c r="D15" s="79"/>
      <c r="E15" s="80"/>
      <c r="F15" s="76"/>
      <c r="G15" s="80"/>
      <c r="H15" s="80"/>
      <c r="I15" s="107"/>
      <c r="J15" s="112"/>
      <c r="K15" s="115"/>
      <c r="L15" s="109"/>
      <c r="M15" s="63" t="str">
        <f t="shared" si="0"/>
        <v/>
      </c>
      <c r="N15" s="82"/>
      <c r="O15" s="52" t="str">
        <f t="shared" si="1"/>
        <v/>
      </c>
      <c r="P15" s="54" t="str">
        <f>IF(O15="","",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c r="Q15" s="114">
        <f t="shared" si="2"/>
        <v>0</v>
      </c>
      <c r="R15" s="53" t="str">
        <f t="shared" si="2"/>
        <v/>
      </c>
      <c r="S15" s="53" t="str">
        <f>IFERROR(IF(OR(I15="北海道",I15="青森県",I15="岩手県",I15="宮城県",I15="秋田県",I15="山形県",I15="福島県",I15="茨城県",I15="栃木県",I15="群馬県",I15="埼玉県",I15="千葉県",I15="東京都",I15="神奈川県",I15="新潟県",I15="富山県",I15="石川県",I15="福井県",I15="山梨県",I15="長野県",I15="岐阜県",I15="静岡県",I15="愛知県",I15="三重県",I15="滋賀県",I15="京都府",I15="大阪府",I15="兵庫県",I15="奈良県",I15="和歌山県",I15="鳥取県",I15="島根県",I15="岡山県",I15="広島県",I15="山口県",I15="徳島県",I15="香川県",I15="愛媛県",I15="高知県",I15="福岡県",I15="佐賀県",I15="長崎県",I15="熊本県",I15="大分県",I15="宮崎県",I15="鹿児島県",I15="沖縄県"),IF(R15=1,MIN(N15,_xlfn.XLOOKUP($B$6,'(参考)宿泊料等'!$B$3:$B$25,_xlfn.XLOOKUP(I15,'(参考)宿泊料等'!$H$2:$BB$2,'(参考)宿泊料等'!$H$3:$BB$25,""),"")),""),""),"")</f>
        <v/>
      </c>
      <c r="T15" s="53" t="str">
        <f t="shared" si="3"/>
        <v/>
      </c>
      <c r="U15" s="54" t="str">
        <f>IF(T15="","",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row>
    <row r="16" spans="1:21" ht="30" customHeight="1">
      <c r="A16" s="77"/>
      <c r="B16" s="78"/>
      <c r="C16" s="57" t="s">
        <v>81</v>
      </c>
      <c r="D16" s="79"/>
      <c r="E16" s="80"/>
      <c r="F16" s="80"/>
      <c r="G16" s="81"/>
      <c r="H16" s="76"/>
      <c r="I16" s="107"/>
      <c r="J16" s="112"/>
      <c r="K16" s="115"/>
      <c r="L16" s="109"/>
      <c r="M16" s="63" t="str">
        <f t="shared" si="0"/>
        <v/>
      </c>
      <c r="N16" s="82"/>
      <c r="O16" s="52" t="str">
        <f t="shared" si="1"/>
        <v/>
      </c>
      <c r="P16" s="54" t="str">
        <f>IF(O16="","",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c r="Q16" s="114">
        <f t="shared" si="2"/>
        <v>0</v>
      </c>
      <c r="R16" s="53" t="str">
        <f t="shared" si="2"/>
        <v/>
      </c>
      <c r="S16" s="53" t="str">
        <f>IFERROR(IF(OR(I16="北海道",I16="青森県",I16="岩手県",I16="宮城県",I16="秋田県",I16="山形県",I16="福島県",I16="茨城県",I16="栃木県",I16="群馬県",I16="埼玉県",I16="千葉県",I16="東京都",I16="神奈川県",I16="新潟県",I16="富山県",I16="石川県",I16="福井県",I16="山梨県",I16="長野県",I16="岐阜県",I16="静岡県",I16="愛知県",I16="三重県",I16="滋賀県",I16="京都府",I16="大阪府",I16="兵庫県",I16="奈良県",I16="和歌山県",I16="鳥取県",I16="島根県",I16="岡山県",I16="広島県",I16="山口県",I16="徳島県",I16="香川県",I16="愛媛県",I16="高知県",I16="福岡県",I16="佐賀県",I16="長崎県",I16="熊本県",I16="大分県",I16="宮崎県",I16="鹿児島県",I16="沖縄県"),IF(R16=1,MIN(N16,_xlfn.XLOOKUP($B$6,'(参考)宿泊料等'!$B$3:$B$25,_xlfn.XLOOKUP(I16,'(参考)宿泊料等'!$H$2:$BB$2,'(参考)宿泊料等'!$H$3:$BB$25,""),"")),""),""),"")</f>
        <v/>
      </c>
      <c r="T16" s="53" t="str">
        <f t="shared" si="3"/>
        <v/>
      </c>
      <c r="U16" s="54" t="str">
        <f>IF(T16="","",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row>
    <row r="17" spans="1:21" ht="30" customHeight="1">
      <c r="A17" s="77"/>
      <c r="B17" s="78"/>
      <c r="C17" s="57" t="s">
        <v>65</v>
      </c>
      <c r="D17" s="79"/>
      <c r="E17" s="80"/>
      <c r="F17" s="80"/>
      <c r="G17" s="81"/>
      <c r="H17" s="81"/>
      <c r="I17" s="107"/>
      <c r="J17" s="112"/>
      <c r="K17" s="115"/>
      <c r="L17" s="109"/>
      <c r="M17" s="63" t="str">
        <f t="shared" si="0"/>
        <v/>
      </c>
      <c r="N17" s="82"/>
      <c r="O17" s="52" t="str">
        <f t="shared" si="1"/>
        <v/>
      </c>
      <c r="P17" s="54" t="str">
        <f>IF(O17="","",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c r="Q17" s="114">
        <f t="shared" si="2"/>
        <v>0</v>
      </c>
      <c r="R17" s="53" t="str">
        <f t="shared" si="2"/>
        <v/>
      </c>
      <c r="S17" s="53" t="str">
        <f>IFERROR(IF(OR(I17="北海道",I17="青森県",I17="岩手県",I17="宮城県",I17="秋田県",I17="山形県",I17="福島県",I17="茨城県",I17="栃木県",I17="群馬県",I17="埼玉県",I17="千葉県",I17="東京都",I17="神奈川県",I17="新潟県",I17="富山県",I17="石川県",I17="福井県",I17="山梨県",I17="長野県",I17="岐阜県",I17="静岡県",I17="愛知県",I17="三重県",I17="滋賀県",I17="京都府",I17="大阪府",I17="兵庫県",I17="奈良県",I17="和歌山県",I17="鳥取県",I17="島根県",I17="岡山県",I17="広島県",I17="山口県",I17="徳島県",I17="香川県",I17="愛媛県",I17="高知県",I17="福岡県",I17="佐賀県",I17="長崎県",I17="熊本県",I17="大分県",I17="宮崎県",I17="鹿児島県",I17="沖縄県"),IF(R17=1,MIN(N17,_xlfn.XLOOKUP($B$6,'(参考)宿泊料等'!$B$3:$B$25,_xlfn.XLOOKUP(I17,'(参考)宿泊料等'!$H$2:$BB$2,'(参考)宿泊料等'!$H$3:$BB$25,""),"")),""),""),"")</f>
        <v/>
      </c>
      <c r="T17" s="53" t="str">
        <f t="shared" si="3"/>
        <v/>
      </c>
      <c r="U17" s="54" t="str">
        <f>IF(T17="","",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row>
    <row r="18" spans="1:21" ht="30" customHeight="1">
      <c r="A18" s="77"/>
      <c r="B18" s="78"/>
      <c r="C18" s="57" t="s">
        <v>65</v>
      </c>
      <c r="D18" s="79"/>
      <c r="E18" s="80"/>
      <c r="F18" s="80"/>
      <c r="G18" s="81"/>
      <c r="H18" s="81"/>
      <c r="I18" s="107"/>
      <c r="J18" s="112"/>
      <c r="K18" s="115"/>
      <c r="L18" s="109"/>
      <c r="M18" s="63" t="str">
        <f t="shared" si="0"/>
        <v/>
      </c>
      <c r="N18" s="82"/>
      <c r="O18" s="52" t="str">
        <f t="shared" si="1"/>
        <v/>
      </c>
      <c r="P18" s="54" t="str">
        <f>IF(O18="","",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c r="Q18" s="114">
        <f t="shared" si="2"/>
        <v>0</v>
      </c>
      <c r="R18" s="53" t="str">
        <f t="shared" si="2"/>
        <v/>
      </c>
      <c r="S18" s="53" t="str">
        <f>IFERROR(IF(OR(I18="北海道",I18="青森県",I18="岩手県",I18="宮城県",I18="秋田県",I18="山形県",I18="福島県",I18="茨城県",I18="栃木県",I18="群馬県",I18="埼玉県",I18="千葉県",I18="東京都",I18="神奈川県",I18="新潟県",I18="富山県",I18="石川県",I18="福井県",I18="山梨県",I18="長野県",I18="岐阜県",I18="静岡県",I18="愛知県",I18="三重県",I18="滋賀県",I18="京都府",I18="大阪府",I18="兵庫県",I18="奈良県",I18="和歌山県",I18="鳥取県",I18="島根県",I18="岡山県",I18="広島県",I18="山口県",I18="徳島県",I18="香川県",I18="愛媛県",I18="高知県",I18="福岡県",I18="佐賀県",I18="長崎県",I18="熊本県",I18="大分県",I18="宮崎県",I18="鹿児島県",I18="沖縄県"),IF(R18=1,MIN(N18,_xlfn.XLOOKUP($B$6,'(参考)宿泊料等'!$B$3:$B$25,_xlfn.XLOOKUP(I18,'(参考)宿泊料等'!$H$2:$BB$2,'(参考)宿泊料等'!$H$3:$BB$25,""),"")),""),""),"")</f>
        <v/>
      </c>
      <c r="T18" s="53" t="str">
        <f t="shared" si="3"/>
        <v/>
      </c>
      <c r="U18" s="54" t="str">
        <f>IF(T18="","",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row>
    <row r="19" spans="1:21" ht="30" customHeight="1">
      <c r="A19" s="77"/>
      <c r="B19" s="78"/>
      <c r="C19" s="57" t="s">
        <v>65</v>
      </c>
      <c r="D19" s="79"/>
      <c r="E19" s="80"/>
      <c r="F19" s="80"/>
      <c r="G19" s="81"/>
      <c r="H19" s="81"/>
      <c r="I19" s="107"/>
      <c r="J19" s="112"/>
      <c r="K19" s="115"/>
      <c r="L19" s="109"/>
      <c r="M19" s="63" t="str">
        <f t="shared" si="0"/>
        <v/>
      </c>
      <c r="N19" s="82"/>
      <c r="O19" s="52" t="str">
        <f t="shared" si="1"/>
        <v/>
      </c>
      <c r="P19" s="54" t="str">
        <f>IF(O19="","",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c r="Q19" s="114">
        <f t="shared" si="2"/>
        <v>0</v>
      </c>
      <c r="R19" s="53" t="str">
        <f t="shared" si="2"/>
        <v/>
      </c>
      <c r="S19" s="53" t="str">
        <f>IFERROR(IF(OR(I19="北海道",I19="青森県",I19="岩手県",I19="宮城県",I19="秋田県",I19="山形県",I19="福島県",I19="茨城県",I19="栃木県",I19="群馬県",I19="埼玉県",I19="千葉県",I19="東京都",I19="神奈川県",I19="新潟県",I19="富山県",I19="石川県",I19="福井県",I19="山梨県",I19="長野県",I19="岐阜県",I19="静岡県",I19="愛知県",I19="三重県",I19="滋賀県",I19="京都府",I19="大阪府",I19="兵庫県",I19="奈良県",I19="和歌山県",I19="鳥取県",I19="島根県",I19="岡山県",I19="広島県",I19="山口県",I19="徳島県",I19="香川県",I19="愛媛県",I19="高知県",I19="福岡県",I19="佐賀県",I19="長崎県",I19="熊本県",I19="大分県",I19="宮崎県",I19="鹿児島県",I19="沖縄県"),IF(R19=1,MIN(N19,_xlfn.XLOOKUP($B$6,'(参考)宿泊料等'!$B$3:$B$25,_xlfn.XLOOKUP(I19,'(参考)宿泊料等'!$H$2:$BB$2,'(参考)宿泊料等'!$H$3:$BB$25,""),"")),""),""),"")</f>
        <v/>
      </c>
      <c r="T19" s="53" t="str">
        <f t="shared" si="3"/>
        <v/>
      </c>
      <c r="U19" s="54" t="str">
        <f>IF(T19="","",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row>
    <row r="20" spans="1:21" ht="30" customHeight="1" thickBot="1">
      <c r="A20" s="77"/>
      <c r="B20" s="78"/>
      <c r="C20" s="57" t="s">
        <v>65</v>
      </c>
      <c r="D20" s="79"/>
      <c r="E20" s="80"/>
      <c r="F20" s="80"/>
      <c r="G20" s="80"/>
      <c r="H20" s="80"/>
      <c r="I20" s="107"/>
      <c r="J20" s="112"/>
      <c r="K20" s="115"/>
      <c r="L20" s="116"/>
      <c r="M20" s="83" t="str">
        <f t="shared" si="0"/>
        <v/>
      </c>
      <c r="N20" s="117"/>
      <c r="O20" s="52" t="str">
        <f t="shared" si="1"/>
        <v/>
      </c>
      <c r="P20" s="54" t="str">
        <f>IF(O20="","",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c r="Q20" s="118">
        <f t="shared" si="2"/>
        <v>0</v>
      </c>
      <c r="R20" s="53" t="str">
        <f t="shared" si="2"/>
        <v/>
      </c>
      <c r="S20" s="53" t="str">
        <f>IFERROR(IF(OR(I20="北海道",I20="青森県",I20="岩手県",I20="宮城県",I20="秋田県",I20="山形県",I20="福島県",I20="茨城県",I20="栃木県",I20="群馬県",I20="埼玉県",I20="千葉県",I20="東京都",I20="神奈川県",I20="新潟県",I20="富山県",I20="石川県",I20="福井県",I20="山梨県",I20="長野県",I20="岐阜県",I20="静岡県",I20="愛知県",I20="三重県",I20="滋賀県",I20="京都府",I20="大阪府",I20="兵庫県",I20="奈良県",I20="和歌山県",I20="鳥取県",I20="島根県",I20="岡山県",I20="広島県",I20="山口県",I20="徳島県",I20="香川県",I20="愛媛県",I20="高知県",I20="福岡県",I20="佐賀県",I20="長崎県",I20="熊本県",I20="大分県",I20="宮崎県",I20="鹿児島県",I20="沖縄県"),IF(R20=1,MIN(N20,_xlfn.XLOOKUP($B$6,'(参考)宿泊料等'!$B$3:$B$25,_xlfn.XLOOKUP(I20,'(参考)宿泊料等'!$H$2:$BB$2,'(参考)宿泊料等'!$H$3:$BB$25,""),"")),""),""),"")</f>
        <v/>
      </c>
      <c r="T20" s="53" t="str">
        <f t="shared" si="3"/>
        <v/>
      </c>
      <c r="U20" s="54" t="str">
        <f>IF(T20="","",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row>
    <row r="21" spans="1:21" ht="30" customHeight="1" thickBot="1">
      <c r="A21" s="175" t="s">
        <v>87</v>
      </c>
      <c r="B21" s="176"/>
      <c r="C21" s="176"/>
      <c r="D21" s="176"/>
      <c r="E21" s="176"/>
      <c r="F21" s="176"/>
      <c r="G21" s="176"/>
      <c r="H21" s="177"/>
      <c r="I21" s="64"/>
      <c r="J21" s="65">
        <f>TRUNC(SUM(J9:J20),-0.1)</f>
        <v>0</v>
      </c>
      <c r="K21" s="119"/>
      <c r="L21" s="67">
        <f t="shared" ref="L21:P21" si="4">SUM(L9:L20)</f>
        <v>0</v>
      </c>
      <c r="M21" s="67"/>
      <c r="N21" s="120">
        <f t="shared" si="4"/>
        <v>0</v>
      </c>
      <c r="O21" s="121"/>
      <c r="P21" s="121">
        <f t="shared" si="4"/>
        <v>0</v>
      </c>
      <c r="Q21" s="122">
        <f>SUM(Q9:Q20)</f>
        <v>0</v>
      </c>
      <c r="R21" s="66"/>
      <c r="S21" s="67">
        <f>SUM(S9:S20)</f>
        <v>0</v>
      </c>
      <c r="T21" s="67"/>
      <c r="U21" s="68">
        <f>SUM(U9:U20)</f>
        <v>0</v>
      </c>
    </row>
    <row r="22" spans="1:21" ht="30" customHeight="1" thickBot="1">
      <c r="A22" s="178" t="s">
        <v>88</v>
      </c>
      <c r="B22" s="178"/>
      <c r="C22" s="178"/>
      <c r="D22" s="178"/>
      <c r="E22" s="178"/>
      <c r="F22" s="178"/>
      <c r="G22" s="178"/>
      <c r="H22" s="178"/>
      <c r="I22" s="178"/>
      <c r="J22" s="178"/>
      <c r="K22" s="178"/>
      <c r="L22" s="123"/>
      <c r="M22" s="69"/>
      <c r="N22" s="69"/>
      <c r="O22" s="69"/>
      <c r="P22" s="69"/>
      <c r="Q22" s="69"/>
      <c r="R22" s="69"/>
      <c r="S22" s="69"/>
      <c r="T22" s="69"/>
      <c r="U22" s="69"/>
    </row>
    <row r="23" spans="1:21" ht="30" customHeight="1" thickBot="1">
      <c r="A23" s="25"/>
      <c r="B23" s="25"/>
      <c r="C23" s="27"/>
      <c r="D23" s="25"/>
      <c r="E23" s="25"/>
      <c r="F23" s="25"/>
      <c r="G23" s="25"/>
      <c r="K23" s="124"/>
      <c r="L23" s="171" t="s">
        <v>89</v>
      </c>
      <c r="M23" s="172"/>
      <c r="N23" s="213">
        <f>SUM(M5,L21,N21,P21)</f>
        <v>0</v>
      </c>
      <c r="O23" s="213"/>
      <c r="P23" s="214"/>
      <c r="Q23" s="165" t="s">
        <v>90</v>
      </c>
      <c r="R23" s="165"/>
      <c r="S23" s="166">
        <f>SUM(R5,Q21,S21,U21)</f>
        <v>0</v>
      </c>
      <c r="T23" s="167"/>
      <c r="U23" s="168"/>
    </row>
    <row r="24" spans="1:21" ht="16.5" thickBot="1">
      <c r="A24" s="25"/>
      <c r="B24" s="25"/>
      <c r="C24" s="27"/>
      <c r="D24" s="25"/>
      <c r="E24" s="25"/>
      <c r="F24" s="25"/>
      <c r="G24" s="25"/>
      <c r="H24" s="25"/>
      <c r="I24" s="25"/>
      <c r="J24" s="27"/>
      <c r="L24" s="8"/>
      <c r="N24" s="70"/>
      <c r="O24" s="70"/>
      <c r="P24" s="70"/>
      <c r="Q24" s="169" t="s">
        <v>91</v>
      </c>
      <c r="R24" s="165"/>
      <c r="S24" s="170">
        <f>N23-S23</f>
        <v>0</v>
      </c>
      <c r="T24" s="167"/>
      <c r="U24" s="168"/>
    </row>
    <row r="25" spans="1:21" ht="30" customHeight="1" thickBot="1">
      <c r="A25" s="25"/>
      <c r="B25" s="25"/>
      <c r="C25" s="27"/>
      <c r="D25" s="25"/>
      <c r="E25" s="25"/>
      <c r="F25" s="25"/>
      <c r="G25" s="25"/>
      <c r="H25" s="25"/>
      <c r="I25" s="25"/>
      <c r="J25" s="27"/>
      <c r="K25" s="27"/>
      <c r="L25" s="27"/>
      <c r="M25" s="70"/>
      <c r="N25" s="70"/>
      <c r="O25" s="70"/>
      <c r="P25" s="70"/>
      <c r="Q25" s="71"/>
      <c r="R25" s="71"/>
      <c r="S25" s="71"/>
      <c r="T25" s="71"/>
      <c r="U25" s="72"/>
    </row>
    <row r="26" spans="1:21" ht="30" customHeight="1">
      <c r="A26" s="194" t="s">
        <v>92</v>
      </c>
      <c r="B26" s="195"/>
      <c r="C26" s="195"/>
      <c r="D26" s="195"/>
      <c r="E26" s="195"/>
      <c r="F26" s="195"/>
      <c r="G26" s="195"/>
      <c r="H26" s="195"/>
      <c r="I26" s="195"/>
      <c r="J26" s="195"/>
      <c r="K26" s="196"/>
      <c r="L26" s="159" t="s">
        <v>93</v>
      </c>
      <c r="M26" s="160"/>
      <c r="N26" s="160"/>
      <c r="O26" s="160"/>
      <c r="P26" s="160"/>
      <c r="Q26" s="160"/>
      <c r="R26" s="160"/>
      <c r="S26" s="160"/>
      <c r="T26" s="160"/>
      <c r="U26" s="161"/>
    </row>
    <row r="27" spans="1:21" ht="15.75">
      <c r="A27" s="215"/>
      <c r="B27" s="216"/>
      <c r="C27" s="216"/>
      <c r="D27" s="216"/>
      <c r="E27" s="216"/>
      <c r="F27" s="216"/>
      <c r="G27" s="216"/>
      <c r="H27" s="216"/>
      <c r="I27" s="216"/>
      <c r="J27" s="216"/>
      <c r="K27" s="217"/>
      <c r="L27" s="218"/>
      <c r="M27" s="219"/>
      <c r="N27" s="219"/>
      <c r="O27" s="219"/>
      <c r="P27" s="219"/>
      <c r="Q27" s="219"/>
      <c r="R27" s="219"/>
      <c r="S27" s="219"/>
      <c r="T27" s="219"/>
      <c r="U27" s="220"/>
    </row>
    <row r="28" spans="1:21" ht="30" customHeight="1">
      <c r="A28" s="215"/>
      <c r="B28" s="216"/>
      <c r="C28" s="216"/>
      <c r="D28" s="216"/>
      <c r="E28" s="216"/>
      <c r="F28" s="216"/>
      <c r="G28" s="216"/>
      <c r="H28" s="216"/>
      <c r="I28" s="216"/>
      <c r="J28" s="216"/>
      <c r="K28" s="217"/>
      <c r="L28" s="221"/>
      <c r="M28" s="222"/>
      <c r="N28" s="222"/>
      <c r="O28" s="222"/>
      <c r="P28" s="222"/>
      <c r="Q28" s="222"/>
      <c r="R28" s="222"/>
      <c r="S28" s="222"/>
      <c r="T28" s="222"/>
      <c r="U28" s="223"/>
    </row>
    <row r="29" spans="1:21" ht="30" customHeight="1">
      <c r="A29" s="215"/>
      <c r="B29" s="216"/>
      <c r="C29" s="216"/>
      <c r="D29" s="216"/>
      <c r="E29" s="216"/>
      <c r="F29" s="216"/>
      <c r="G29" s="216"/>
      <c r="H29" s="216"/>
      <c r="I29" s="216"/>
      <c r="J29" s="216"/>
      <c r="K29" s="217"/>
      <c r="L29" s="221"/>
      <c r="M29" s="222"/>
      <c r="N29" s="222"/>
      <c r="O29" s="222"/>
      <c r="P29" s="222"/>
      <c r="Q29" s="222"/>
      <c r="R29" s="222"/>
      <c r="S29" s="222"/>
      <c r="T29" s="222"/>
      <c r="U29" s="223"/>
    </row>
    <row r="30" spans="1:21" ht="30" customHeight="1">
      <c r="A30" s="215"/>
      <c r="B30" s="216"/>
      <c r="C30" s="216"/>
      <c r="D30" s="216"/>
      <c r="E30" s="216"/>
      <c r="F30" s="216"/>
      <c r="G30" s="216"/>
      <c r="H30" s="216"/>
      <c r="I30" s="216"/>
      <c r="J30" s="216"/>
      <c r="K30" s="217"/>
      <c r="L30" s="221"/>
      <c r="M30" s="222"/>
      <c r="N30" s="222"/>
      <c r="O30" s="222"/>
      <c r="P30" s="222"/>
      <c r="Q30" s="222"/>
      <c r="R30" s="222"/>
      <c r="S30" s="222"/>
      <c r="T30" s="222"/>
      <c r="U30" s="223"/>
    </row>
    <row r="31" spans="1:21" ht="30" customHeight="1">
      <c r="A31" s="215"/>
      <c r="B31" s="216"/>
      <c r="C31" s="216"/>
      <c r="D31" s="216"/>
      <c r="E31" s="216"/>
      <c r="F31" s="216"/>
      <c r="G31" s="216"/>
      <c r="H31" s="216"/>
      <c r="I31" s="216"/>
      <c r="J31" s="216"/>
      <c r="K31" s="217"/>
      <c r="L31" s="221"/>
      <c r="M31" s="222"/>
      <c r="N31" s="222"/>
      <c r="O31" s="222"/>
      <c r="P31" s="222"/>
      <c r="Q31" s="222"/>
      <c r="R31" s="222"/>
      <c r="S31" s="222"/>
      <c r="T31" s="222"/>
      <c r="U31" s="223"/>
    </row>
    <row r="32" spans="1:21" ht="30" customHeight="1">
      <c r="A32" s="215"/>
      <c r="B32" s="216"/>
      <c r="C32" s="216"/>
      <c r="D32" s="216"/>
      <c r="E32" s="216"/>
      <c r="F32" s="216"/>
      <c r="G32" s="216"/>
      <c r="H32" s="216"/>
      <c r="I32" s="216"/>
      <c r="J32" s="216"/>
      <c r="K32" s="217"/>
      <c r="L32" s="221"/>
      <c r="M32" s="222"/>
      <c r="N32" s="222"/>
      <c r="O32" s="222"/>
      <c r="P32" s="222"/>
      <c r="Q32" s="222"/>
      <c r="R32" s="222"/>
      <c r="S32" s="222"/>
      <c r="T32" s="222"/>
      <c r="U32" s="223"/>
    </row>
    <row r="33" spans="1:21" ht="30" customHeight="1">
      <c r="A33" s="215"/>
      <c r="B33" s="216"/>
      <c r="C33" s="216"/>
      <c r="D33" s="216"/>
      <c r="E33" s="216"/>
      <c r="F33" s="216"/>
      <c r="G33" s="216"/>
      <c r="H33" s="216"/>
      <c r="I33" s="216"/>
      <c r="J33" s="216"/>
      <c r="K33" s="217"/>
      <c r="L33" s="221"/>
      <c r="M33" s="222"/>
      <c r="N33" s="222"/>
      <c r="O33" s="222"/>
      <c r="P33" s="222"/>
      <c r="Q33" s="222"/>
      <c r="R33" s="222"/>
      <c r="S33" s="222"/>
      <c r="T33" s="222"/>
      <c r="U33" s="223"/>
    </row>
    <row r="34" spans="1:21" ht="30" customHeight="1">
      <c r="A34" s="215"/>
      <c r="B34" s="216"/>
      <c r="C34" s="216"/>
      <c r="D34" s="216"/>
      <c r="E34" s="216"/>
      <c r="F34" s="216"/>
      <c r="G34" s="216"/>
      <c r="H34" s="216"/>
      <c r="I34" s="216"/>
      <c r="J34" s="216"/>
      <c r="K34" s="217"/>
      <c r="L34" s="221"/>
      <c r="M34" s="222"/>
      <c r="N34" s="222"/>
      <c r="O34" s="222"/>
      <c r="P34" s="222"/>
      <c r="Q34" s="222"/>
      <c r="R34" s="222"/>
      <c r="S34" s="222"/>
      <c r="T34" s="222"/>
      <c r="U34" s="223"/>
    </row>
    <row r="35" spans="1:21" ht="30" customHeight="1">
      <c r="A35" s="215"/>
      <c r="B35" s="216"/>
      <c r="C35" s="216"/>
      <c r="D35" s="216"/>
      <c r="E35" s="216"/>
      <c r="F35" s="216"/>
      <c r="G35" s="216"/>
      <c r="H35" s="216"/>
      <c r="I35" s="216"/>
      <c r="J35" s="216"/>
      <c r="K35" s="217"/>
      <c r="L35" s="221"/>
      <c r="M35" s="222"/>
      <c r="N35" s="222"/>
      <c r="O35" s="222"/>
      <c r="P35" s="222"/>
      <c r="Q35" s="222"/>
      <c r="R35" s="222"/>
      <c r="S35" s="222"/>
      <c r="T35" s="222"/>
      <c r="U35" s="223"/>
    </row>
    <row r="36" spans="1:21" ht="30" customHeight="1">
      <c r="A36" s="215"/>
      <c r="B36" s="216"/>
      <c r="C36" s="216"/>
      <c r="D36" s="216"/>
      <c r="E36" s="216"/>
      <c r="F36" s="216"/>
      <c r="G36" s="216"/>
      <c r="H36" s="216"/>
      <c r="I36" s="216"/>
      <c r="J36" s="216"/>
      <c r="K36" s="217"/>
      <c r="L36" s="221"/>
      <c r="M36" s="222"/>
      <c r="N36" s="222"/>
      <c r="O36" s="222"/>
      <c r="P36" s="222"/>
      <c r="Q36" s="222"/>
      <c r="R36" s="222"/>
      <c r="S36" s="222"/>
      <c r="T36" s="222"/>
      <c r="U36" s="223"/>
    </row>
    <row r="37" spans="1:21" ht="30" customHeight="1">
      <c r="A37" s="215"/>
      <c r="B37" s="216"/>
      <c r="C37" s="216"/>
      <c r="D37" s="216"/>
      <c r="E37" s="216"/>
      <c r="F37" s="216"/>
      <c r="G37" s="216"/>
      <c r="H37" s="216"/>
      <c r="I37" s="216"/>
      <c r="J37" s="216"/>
      <c r="K37" s="217"/>
      <c r="L37" s="221"/>
      <c r="M37" s="222"/>
      <c r="N37" s="222"/>
      <c r="O37" s="222"/>
      <c r="P37" s="222"/>
      <c r="Q37" s="222"/>
      <c r="R37" s="222"/>
      <c r="S37" s="222"/>
      <c r="T37" s="222"/>
      <c r="U37" s="223"/>
    </row>
    <row r="38" spans="1:21" ht="30" customHeight="1">
      <c r="A38" s="215"/>
      <c r="B38" s="216"/>
      <c r="C38" s="216"/>
      <c r="D38" s="216"/>
      <c r="E38" s="216"/>
      <c r="F38" s="216"/>
      <c r="G38" s="216"/>
      <c r="H38" s="216"/>
      <c r="I38" s="216"/>
      <c r="J38" s="216"/>
      <c r="K38" s="217"/>
      <c r="L38" s="221"/>
      <c r="M38" s="222"/>
      <c r="N38" s="222"/>
      <c r="O38" s="222"/>
      <c r="P38" s="222"/>
      <c r="Q38" s="222"/>
      <c r="R38" s="222"/>
      <c r="S38" s="222"/>
      <c r="T38" s="222"/>
      <c r="U38" s="223"/>
    </row>
    <row r="39" spans="1:21" ht="30" customHeight="1">
      <c r="A39" s="215"/>
      <c r="B39" s="216"/>
      <c r="C39" s="216"/>
      <c r="D39" s="216"/>
      <c r="E39" s="216"/>
      <c r="F39" s="216"/>
      <c r="G39" s="216"/>
      <c r="H39" s="216"/>
      <c r="I39" s="216"/>
      <c r="J39" s="216"/>
      <c r="K39" s="217"/>
      <c r="L39" s="221"/>
      <c r="M39" s="222"/>
      <c r="N39" s="222"/>
      <c r="O39" s="222"/>
      <c r="P39" s="222"/>
      <c r="Q39" s="222"/>
      <c r="R39" s="222"/>
      <c r="S39" s="222"/>
      <c r="T39" s="222"/>
      <c r="U39" s="223"/>
    </row>
    <row r="40" spans="1:21" ht="30" customHeight="1">
      <c r="A40" s="215"/>
      <c r="B40" s="216"/>
      <c r="C40" s="216"/>
      <c r="D40" s="216"/>
      <c r="E40" s="216"/>
      <c r="F40" s="216"/>
      <c r="G40" s="216"/>
      <c r="H40" s="216"/>
      <c r="I40" s="216"/>
      <c r="J40" s="216"/>
      <c r="K40" s="217"/>
      <c r="L40" s="221"/>
      <c r="M40" s="222"/>
      <c r="N40" s="222"/>
      <c r="O40" s="222"/>
      <c r="P40" s="222"/>
      <c r="Q40" s="222"/>
      <c r="R40" s="222"/>
      <c r="S40" s="222"/>
      <c r="T40" s="222"/>
      <c r="U40" s="223"/>
    </row>
    <row r="41" spans="1:21" ht="30" customHeight="1">
      <c r="A41" s="215"/>
      <c r="B41" s="216"/>
      <c r="C41" s="216"/>
      <c r="D41" s="216"/>
      <c r="E41" s="216"/>
      <c r="F41" s="216"/>
      <c r="G41" s="216"/>
      <c r="H41" s="216"/>
      <c r="I41" s="216"/>
      <c r="J41" s="216"/>
      <c r="K41" s="217"/>
      <c r="L41" s="221"/>
      <c r="M41" s="222"/>
      <c r="N41" s="222"/>
      <c r="O41" s="222"/>
      <c r="P41" s="222"/>
      <c r="Q41" s="222"/>
      <c r="R41" s="222"/>
      <c r="S41" s="222"/>
      <c r="T41" s="222"/>
      <c r="U41" s="223"/>
    </row>
    <row r="42" spans="1:21" ht="30" customHeight="1">
      <c r="A42" s="215"/>
      <c r="B42" s="216"/>
      <c r="C42" s="216"/>
      <c r="D42" s="216"/>
      <c r="E42" s="216"/>
      <c r="F42" s="216"/>
      <c r="G42" s="216"/>
      <c r="H42" s="216"/>
      <c r="I42" s="216"/>
      <c r="J42" s="216"/>
      <c r="K42" s="217"/>
      <c r="L42" s="221"/>
      <c r="M42" s="222"/>
      <c r="N42" s="222"/>
      <c r="O42" s="222"/>
      <c r="P42" s="222"/>
      <c r="Q42" s="222"/>
      <c r="R42" s="222"/>
      <c r="S42" s="222"/>
      <c r="T42" s="222"/>
      <c r="U42" s="223"/>
    </row>
    <row r="43" spans="1:21" ht="30" customHeight="1">
      <c r="A43" s="215"/>
      <c r="B43" s="216"/>
      <c r="C43" s="216"/>
      <c r="D43" s="216"/>
      <c r="E43" s="216"/>
      <c r="F43" s="216"/>
      <c r="G43" s="216"/>
      <c r="H43" s="216"/>
      <c r="I43" s="216"/>
      <c r="J43" s="216"/>
      <c r="K43" s="217"/>
      <c r="L43" s="221"/>
      <c r="M43" s="222"/>
      <c r="N43" s="222"/>
      <c r="O43" s="222"/>
      <c r="P43" s="222"/>
      <c r="Q43" s="222"/>
      <c r="R43" s="222"/>
      <c r="S43" s="222"/>
      <c r="T43" s="222"/>
      <c r="U43" s="223"/>
    </row>
    <row r="44" spans="1:21" ht="30" customHeight="1">
      <c r="A44" s="215"/>
      <c r="B44" s="216"/>
      <c r="C44" s="216"/>
      <c r="D44" s="216"/>
      <c r="E44" s="216"/>
      <c r="F44" s="216"/>
      <c r="G44" s="216"/>
      <c r="H44" s="216"/>
      <c r="I44" s="216"/>
      <c r="J44" s="216"/>
      <c r="K44" s="217"/>
      <c r="L44" s="221"/>
      <c r="M44" s="222"/>
      <c r="N44" s="222"/>
      <c r="O44" s="222"/>
      <c r="P44" s="222"/>
      <c r="Q44" s="222"/>
      <c r="R44" s="222"/>
      <c r="S44" s="222"/>
      <c r="T44" s="222"/>
      <c r="U44" s="223"/>
    </row>
    <row r="45" spans="1:21" ht="30" customHeight="1">
      <c r="A45" s="215"/>
      <c r="B45" s="216"/>
      <c r="C45" s="216"/>
      <c r="D45" s="216"/>
      <c r="E45" s="216"/>
      <c r="F45" s="216"/>
      <c r="G45" s="216"/>
      <c r="H45" s="216"/>
      <c r="I45" s="216"/>
      <c r="J45" s="216"/>
      <c r="K45" s="217"/>
      <c r="L45" s="221"/>
      <c r="M45" s="222"/>
      <c r="N45" s="222"/>
      <c r="O45" s="222"/>
      <c r="P45" s="222"/>
      <c r="Q45" s="222"/>
      <c r="R45" s="222"/>
      <c r="S45" s="222"/>
      <c r="T45" s="222"/>
      <c r="U45" s="223"/>
    </row>
    <row r="46" spans="1:21" ht="30" customHeight="1">
      <c r="A46" s="215"/>
      <c r="B46" s="216"/>
      <c r="C46" s="216"/>
      <c r="D46" s="216"/>
      <c r="E46" s="216"/>
      <c r="F46" s="216"/>
      <c r="G46" s="216"/>
      <c r="H46" s="216"/>
      <c r="I46" s="216"/>
      <c r="J46" s="216"/>
      <c r="K46" s="217"/>
      <c r="L46" s="221"/>
      <c r="M46" s="222"/>
      <c r="N46" s="222"/>
      <c r="O46" s="222"/>
      <c r="P46" s="222"/>
      <c r="Q46" s="222"/>
      <c r="R46" s="222"/>
      <c r="S46" s="222"/>
      <c r="T46" s="222"/>
      <c r="U46" s="223"/>
    </row>
    <row r="47" spans="1:21" ht="30" customHeight="1">
      <c r="A47" s="215"/>
      <c r="B47" s="216"/>
      <c r="C47" s="216"/>
      <c r="D47" s="216"/>
      <c r="E47" s="216"/>
      <c r="F47" s="216"/>
      <c r="G47" s="216"/>
      <c r="H47" s="216"/>
      <c r="I47" s="216"/>
      <c r="J47" s="216"/>
      <c r="K47" s="217"/>
      <c r="L47" s="221"/>
      <c r="M47" s="222"/>
      <c r="N47" s="222"/>
      <c r="O47" s="222"/>
      <c r="P47" s="222"/>
      <c r="Q47" s="222"/>
      <c r="R47" s="222"/>
      <c r="S47" s="222"/>
      <c r="T47" s="222"/>
      <c r="U47" s="223"/>
    </row>
    <row r="48" spans="1:21" ht="30" customHeight="1">
      <c r="A48" s="215"/>
      <c r="B48" s="216"/>
      <c r="C48" s="216"/>
      <c r="D48" s="216"/>
      <c r="E48" s="216"/>
      <c r="F48" s="216"/>
      <c r="G48" s="216"/>
      <c r="H48" s="216"/>
      <c r="I48" s="216"/>
      <c r="J48" s="216"/>
      <c r="K48" s="217"/>
      <c r="L48" s="221"/>
      <c r="M48" s="222"/>
      <c r="N48" s="222"/>
      <c r="O48" s="222"/>
      <c r="P48" s="222"/>
      <c r="Q48" s="222"/>
      <c r="R48" s="222"/>
      <c r="S48" s="222"/>
      <c r="T48" s="222"/>
      <c r="U48" s="223"/>
    </row>
    <row r="49" spans="1:21" ht="15.75">
      <c r="A49" s="215"/>
      <c r="B49" s="216"/>
      <c r="C49" s="216"/>
      <c r="D49" s="216"/>
      <c r="E49" s="216"/>
      <c r="F49" s="216"/>
      <c r="G49" s="216"/>
      <c r="H49" s="216"/>
      <c r="I49" s="216"/>
      <c r="J49" s="216"/>
      <c r="K49" s="217"/>
      <c r="L49" s="224"/>
      <c r="M49" s="225"/>
      <c r="N49" s="225"/>
      <c r="O49" s="225"/>
      <c r="P49" s="225"/>
      <c r="Q49" s="225"/>
      <c r="R49" s="225"/>
      <c r="S49" s="225"/>
      <c r="T49" s="225"/>
      <c r="U49" s="226"/>
    </row>
    <row r="50" spans="1:21" ht="30" customHeight="1">
      <c r="A50" s="193" t="s">
        <v>94</v>
      </c>
      <c r="B50" s="193"/>
      <c r="C50" s="193"/>
      <c r="D50" s="193"/>
      <c r="E50" s="193"/>
      <c r="F50" s="193"/>
      <c r="G50" s="193"/>
      <c r="H50" s="193"/>
      <c r="I50" s="193"/>
      <c r="J50" s="193"/>
      <c r="K50" s="193"/>
      <c r="L50" s="87"/>
    </row>
    <row r="51" spans="1:21" ht="30" customHeight="1">
      <c r="L51" s="8"/>
    </row>
    <row r="52" spans="1:21" ht="30" customHeight="1">
      <c r="L52" s="8"/>
    </row>
  </sheetData>
  <sheetProtection sheet="1" selectLockedCells="1"/>
  <protectedRanges>
    <protectedRange sqref="A9:B20 I6 K6 N9:N20 A27 L27 D9:L20" name="範囲1"/>
  </protectedRanges>
  <mergeCells count="27">
    <mergeCell ref="A22:K22"/>
    <mergeCell ref="L23:M23"/>
    <mergeCell ref="N23:P23"/>
    <mergeCell ref="A27:K49"/>
    <mergeCell ref="L27:U49"/>
    <mergeCell ref="A1:F1"/>
    <mergeCell ref="E2:F2"/>
    <mergeCell ref="N1:U1"/>
    <mergeCell ref="A3:U3"/>
    <mergeCell ref="L4:P4"/>
    <mergeCell ref="Q4:U4"/>
    <mergeCell ref="R5:U5"/>
    <mergeCell ref="M6:N6"/>
    <mergeCell ref="R6:S6"/>
    <mergeCell ref="T6:U6"/>
    <mergeCell ref="A21:H21"/>
    <mergeCell ref="B5:D5"/>
    <mergeCell ref="B6:D6"/>
    <mergeCell ref="O6:P6"/>
    <mergeCell ref="M5:P5"/>
    <mergeCell ref="A50:K50"/>
    <mergeCell ref="Q23:R23"/>
    <mergeCell ref="S23:U23"/>
    <mergeCell ref="Q24:R24"/>
    <mergeCell ref="S24:U24"/>
    <mergeCell ref="A26:K26"/>
    <mergeCell ref="L26:U26"/>
  </mergeCells>
  <phoneticPr fontId="5"/>
  <conditionalFormatting sqref="A9:B20 N9:N20">
    <cfRule type="containsBlanks" dxfId="14" priority="3">
      <formula>LEN(TRIM(A9))=0</formula>
    </cfRule>
  </conditionalFormatting>
  <conditionalFormatting sqref="D9:L20">
    <cfRule type="containsBlanks" dxfId="13" priority="1">
      <formula>LEN(TRIM(D9))=0</formula>
    </cfRule>
  </conditionalFormatting>
  <conditionalFormatting sqref="I6 K6">
    <cfRule type="containsBlanks" dxfId="12" priority="2">
      <formula>LEN(TRIM(I6))=0</formula>
    </cfRule>
  </conditionalFormatting>
  <dataValidations count="2">
    <dataValidation type="list" allowBlank="1" showInputMessage="1" showErrorMessage="1" sqref="K9:K20" xr:uid="{194F3EE9-5A6E-4236-AC3F-C8488296A1F2}">
      <formula1>"有,無"</formula1>
    </dataValidation>
    <dataValidation type="list" allowBlank="1" showInputMessage="1" showErrorMessage="1" sqref="I6 K6" xr:uid="{B1DA10B7-1968-4942-86DB-D5BD966562A6}">
      <formula1>"あり,なし"</formula1>
    </dataValidation>
  </dataValidations>
  <printOptions horizontalCentered="1"/>
  <pageMargins left="0.59055118110236215" right="0.59055118110236215" top="0.59055118110236215" bottom="0.59055118110236215" header="0.39370078740157483" footer="0.27559055118110237"/>
  <pageSetup paperSize="9" scale="46"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12BDE517-4749-4D82-AA4A-4F8FF8D63CD5}">
          <x14:formula1>
            <xm:f>'(参考)宿泊料等'!$H$2:$BB$2</xm:f>
          </x14:formula1>
          <xm:sqref>I9:I20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CBFB7-D310-46BE-B0E1-FED5D98939ED}">
  <sheetPr>
    <tabColor rgb="FFFFFF00"/>
    <pageSetUpPr fitToPage="1"/>
  </sheetPr>
  <dimension ref="A1:U52"/>
  <sheetViews>
    <sheetView showZeros="0" view="pageBreakPreview" zoomScaleNormal="100" zoomScaleSheetLayoutView="100" workbookViewId="0">
      <selection activeCell="AC14" sqref="AC14"/>
    </sheetView>
  </sheetViews>
  <sheetFormatPr defaultColWidth="2.5703125" defaultRowHeight="30" customHeight="1"/>
  <cols>
    <col min="1" max="1" width="6.85546875" style="7" customWidth="1"/>
    <col min="2" max="2" width="5.42578125" style="7" bestFit="1" customWidth="1"/>
    <col min="3" max="3" width="4.28515625" style="8" bestFit="1" customWidth="1"/>
    <col min="4" max="4" width="5.42578125" style="7" bestFit="1" customWidth="1"/>
    <col min="5" max="5" width="11" style="7" customWidth="1"/>
    <col min="6" max="6" width="18.7109375" style="7" customWidth="1"/>
    <col min="7" max="7" width="11" style="7" customWidth="1"/>
    <col min="8" max="8" width="18.7109375" style="7" customWidth="1"/>
    <col min="9" max="9" width="8.85546875" style="7" customWidth="1"/>
    <col min="10" max="10" width="8.85546875" style="8" customWidth="1"/>
    <col min="11" max="11" width="9.28515625" style="8" bestFit="1" customWidth="1"/>
    <col min="12" max="21" width="8.85546875" style="7" customWidth="1"/>
    <col min="22" max="16384" width="2.5703125" style="7"/>
  </cols>
  <sheetData>
    <row r="1" spans="1:21" ht="15.75">
      <c r="A1" s="181" t="s">
        <v>0</v>
      </c>
      <c r="B1" s="181"/>
      <c r="C1" s="181"/>
      <c r="D1" s="181"/>
      <c r="E1" s="181"/>
      <c r="F1" s="181"/>
      <c r="G1" s="9"/>
      <c r="H1" s="9"/>
      <c r="I1" s="9"/>
      <c r="J1" s="9"/>
      <c r="K1" s="9"/>
      <c r="L1" s="9"/>
      <c r="M1" s="9"/>
      <c r="N1" s="212">
        <f>'報告書(車)'!U6</f>
        <v>0</v>
      </c>
      <c r="O1" s="212"/>
      <c r="P1" s="212"/>
      <c r="Q1" s="212"/>
      <c r="R1" s="212"/>
      <c r="S1" s="212"/>
      <c r="T1" s="212"/>
      <c r="U1" s="212"/>
    </row>
    <row r="2" spans="1:21" s="10" customFormat="1" ht="15" customHeight="1">
      <c r="A2" s="91" t="s">
        <v>51</v>
      </c>
      <c r="B2" s="91"/>
      <c r="C2" s="91"/>
      <c r="D2" s="91"/>
      <c r="E2" s="211">
        <f>'報告書(車)'!M2</f>
        <v>0</v>
      </c>
      <c r="F2" s="211"/>
      <c r="G2" s="91"/>
      <c r="H2" s="91"/>
      <c r="I2" s="91"/>
      <c r="J2" s="91"/>
      <c r="K2" s="91"/>
      <c r="L2" s="91"/>
      <c r="M2" s="91"/>
      <c r="N2" s="91"/>
      <c r="O2" s="91"/>
      <c r="P2" s="91"/>
      <c r="Q2" s="91"/>
      <c r="R2" s="91"/>
      <c r="S2" s="91"/>
      <c r="T2" s="91"/>
      <c r="U2" s="91"/>
    </row>
    <row r="3" spans="1:21" ht="16.5" customHeight="1" thickBot="1">
      <c r="A3" s="183" t="s">
        <v>97</v>
      </c>
      <c r="B3" s="183"/>
      <c r="C3" s="183"/>
      <c r="D3" s="183"/>
      <c r="E3" s="183"/>
      <c r="F3" s="183"/>
      <c r="G3" s="183"/>
      <c r="H3" s="183"/>
      <c r="I3" s="183"/>
      <c r="J3" s="183"/>
      <c r="K3" s="183"/>
      <c r="L3" s="183"/>
      <c r="M3" s="183"/>
      <c r="N3" s="183"/>
      <c r="O3" s="183"/>
      <c r="P3" s="183"/>
      <c r="Q3" s="183"/>
      <c r="R3" s="183"/>
      <c r="S3" s="183"/>
      <c r="T3" s="183"/>
      <c r="U3" s="183"/>
    </row>
    <row r="4" spans="1:21" ht="30" customHeight="1">
      <c r="E4" s="23"/>
      <c r="I4" s="92"/>
      <c r="J4" s="92"/>
      <c r="K4" s="93"/>
      <c r="L4" s="184" t="s">
        <v>53</v>
      </c>
      <c r="M4" s="185"/>
      <c r="N4" s="185"/>
      <c r="O4" s="185"/>
      <c r="P4" s="185"/>
      <c r="Q4" s="184" t="s">
        <v>54</v>
      </c>
      <c r="R4" s="185"/>
      <c r="S4" s="185"/>
      <c r="T4" s="185"/>
      <c r="U4" s="186"/>
    </row>
    <row r="5" spans="1:21" ht="22.5" customHeight="1" thickBot="1">
      <c r="A5" s="24" t="s">
        <v>55</v>
      </c>
      <c r="B5" s="200">
        <f>'報告書(車)'!W16</f>
        <v>0</v>
      </c>
      <c r="C5" s="200"/>
      <c r="D5" s="200"/>
      <c r="E5" s="25"/>
      <c r="L5" s="94" t="s">
        <v>56</v>
      </c>
      <c r="M5" s="209">
        <f>J21*18</f>
        <v>0</v>
      </c>
      <c r="N5" s="210"/>
      <c r="O5" s="210"/>
      <c r="P5" s="210"/>
      <c r="Q5" s="26" t="s">
        <v>56</v>
      </c>
      <c r="R5" s="187">
        <f>M5</f>
        <v>0</v>
      </c>
      <c r="S5" s="188"/>
      <c r="T5" s="188"/>
      <c r="U5" s="189"/>
    </row>
    <row r="6" spans="1:21" ht="22.5" customHeight="1" thickBot="1">
      <c r="A6" s="24" t="s">
        <v>57</v>
      </c>
      <c r="B6" s="200">
        <f>'報告書(車)'!N16</f>
        <v>0</v>
      </c>
      <c r="C6" s="200"/>
      <c r="D6" s="200"/>
      <c r="E6" s="25"/>
      <c r="F6" s="25"/>
      <c r="G6" s="25"/>
      <c r="H6" s="95" t="s">
        <v>58</v>
      </c>
      <c r="I6" s="96"/>
      <c r="J6" s="97" t="s">
        <v>59</v>
      </c>
      <c r="K6" s="98"/>
      <c r="L6" s="85" t="s">
        <v>60</v>
      </c>
      <c r="M6" s="190" t="s">
        <v>61</v>
      </c>
      <c r="N6" s="191"/>
      <c r="O6" s="173" t="s">
        <v>62</v>
      </c>
      <c r="P6" s="174"/>
      <c r="Q6" s="84" t="s">
        <v>60</v>
      </c>
      <c r="R6" s="190" t="s">
        <v>61</v>
      </c>
      <c r="S6" s="191"/>
      <c r="T6" s="173" t="s">
        <v>62</v>
      </c>
      <c r="U6" s="192"/>
    </row>
    <row r="7" spans="1:21" ht="30" customHeight="1">
      <c r="A7" s="28" t="s">
        <v>63</v>
      </c>
      <c r="B7" s="29" t="s">
        <v>64</v>
      </c>
      <c r="C7" s="30" t="s">
        <v>65</v>
      </c>
      <c r="D7" s="31" t="s">
        <v>66</v>
      </c>
      <c r="E7" s="32" t="s">
        <v>67</v>
      </c>
      <c r="F7" s="32" t="s">
        <v>68</v>
      </c>
      <c r="G7" s="33" t="s">
        <v>69</v>
      </c>
      <c r="H7" s="99" t="s">
        <v>68</v>
      </c>
      <c r="I7" s="99" t="s">
        <v>70</v>
      </c>
      <c r="J7" s="100" t="s">
        <v>71</v>
      </c>
      <c r="K7" s="101" t="s">
        <v>72</v>
      </c>
      <c r="L7" s="102" t="s">
        <v>73</v>
      </c>
      <c r="M7" s="103" t="s">
        <v>74</v>
      </c>
      <c r="N7" s="51" t="s">
        <v>75</v>
      </c>
      <c r="O7" s="34" t="s">
        <v>74</v>
      </c>
      <c r="P7" s="86" t="s">
        <v>76</v>
      </c>
      <c r="Q7" s="102" t="s">
        <v>73</v>
      </c>
      <c r="R7" s="103" t="s">
        <v>74</v>
      </c>
      <c r="S7" s="51" t="s">
        <v>77</v>
      </c>
      <c r="T7" s="34" t="s">
        <v>74</v>
      </c>
      <c r="U7" s="104" t="s">
        <v>76</v>
      </c>
    </row>
    <row r="8" spans="1:21" s="44" customFormat="1" ht="15.75">
      <c r="A8" s="35"/>
      <c r="B8" s="36"/>
      <c r="C8" s="37"/>
      <c r="D8" s="38"/>
      <c r="E8" s="39"/>
      <c r="F8" s="39"/>
      <c r="G8" s="40"/>
      <c r="H8" s="39"/>
      <c r="I8" s="39"/>
      <c r="J8" s="41" t="s">
        <v>78</v>
      </c>
      <c r="K8" s="36"/>
      <c r="L8" s="35" t="s">
        <v>79</v>
      </c>
      <c r="M8" s="43" t="s">
        <v>80</v>
      </c>
      <c r="N8" s="42" t="s">
        <v>79</v>
      </c>
      <c r="O8" s="43" t="s">
        <v>80</v>
      </c>
      <c r="P8" s="37" t="s">
        <v>79</v>
      </c>
      <c r="Q8" s="105" t="s">
        <v>79</v>
      </c>
      <c r="R8" s="43" t="s">
        <v>80</v>
      </c>
      <c r="S8" s="42" t="s">
        <v>79</v>
      </c>
      <c r="T8" s="43" t="s">
        <v>80</v>
      </c>
      <c r="U8" s="106" t="s">
        <v>79</v>
      </c>
    </row>
    <row r="9" spans="1:21" ht="30" customHeight="1">
      <c r="A9" s="73"/>
      <c r="B9" s="74"/>
      <c r="C9" s="47" t="s">
        <v>81</v>
      </c>
      <c r="D9" s="75"/>
      <c r="E9" s="76"/>
      <c r="F9" s="76"/>
      <c r="G9" s="76"/>
      <c r="H9" s="76"/>
      <c r="I9" s="107"/>
      <c r="J9" s="125"/>
      <c r="K9" s="108"/>
      <c r="L9" s="109"/>
      <c r="M9" s="52" t="str">
        <f t="shared" ref="M9:M20" si="0">IF(I9="","",1)</f>
        <v/>
      </c>
      <c r="N9" s="110"/>
      <c r="O9" s="52" t="str">
        <f>M9</f>
        <v/>
      </c>
      <c r="P9" s="54" t="str">
        <f>IF(O9="","",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c r="Q9" s="111">
        <f>L9</f>
        <v>0</v>
      </c>
      <c r="R9" s="53" t="str">
        <f>M9</f>
        <v/>
      </c>
      <c r="S9" s="53" t="str">
        <f>IFERROR(IF(OR(I9="北海道",I9="青森県",I9="岩手県",I9="宮城県",I9="秋田県",I9="山形県",I9="福島県",I9="茨城県",I9="栃木県",I9="群馬県",I9="埼玉県",I9="千葉県",I9="東京都",I9="神奈川県",I9="新潟県",I9="富山県",I9="石川県",I9="福井県",I9="山梨県",I9="長野県",I9="岐阜県",I9="静岡県",I9="愛知県",I9="三重県",I9="滋賀県",I9="京都府",I9="大阪府",I9="兵庫県",I9="奈良県",I9="和歌山県",I9="鳥取県",I9="島根県",I9="岡山県",I9="広島県",I9="山口県",I9="徳島県",I9="香川県",I9="愛媛県",I9="高知県",I9="福岡県",I9="佐賀県",I9="長崎県",I9="熊本県",I9="大分県",I9="宮崎県",I9="鹿児島県",I9="沖縄県"),IF(R9=1,MIN(N9,_xlfn.XLOOKUP($B$6,'(参考)宿泊料等'!$B$3:$B$25,_xlfn.XLOOKUP(I9,'(参考)宿泊料等'!$H$2:$BB$2,'(参考)宿泊料等'!$H$3:$BB$25,""),"")),""),""),"")</f>
        <v/>
      </c>
      <c r="T9" s="53" t="str">
        <f>O9</f>
        <v/>
      </c>
      <c r="U9" s="54" t="str">
        <f>IF(T9="","",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row>
    <row r="10" spans="1:21" ht="30" customHeight="1">
      <c r="A10" s="73"/>
      <c r="B10" s="78"/>
      <c r="C10" s="57" t="s">
        <v>81</v>
      </c>
      <c r="D10" s="79"/>
      <c r="E10" s="80"/>
      <c r="F10" s="76"/>
      <c r="G10" s="80"/>
      <c r="H10" s="80"/>
      <c r="I10" s="107"/>
      <c r="J10" s="112"/>
      <c r="K10" s="113"/>
      <c r="L10" s="109"/>
      <c r="M10" s="52" t="str">
        <f t="shared" si="0"/>
        <v/>
      </c>
      <c r="N10" s="82"/>
      <c r="O10" s="52" t="str">
        <f t="shared" ref="O10:O20" si="1">M10</f>
        <v/>
      </c>
      <c r="P10" s="54" t="str">
        <f>IF(O10="","",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c r="Q10" s="114">
        <f t="shared" ref="Q10:R20" si="2">L10</f>
        <v>0</v>
      </c>
      <c r="R10" s="53" t="str">
        <f t="shared" si="2"/>
        <v/>
      </c>
      <c r="S10" s="53" t="str">
        <f>IFERROR(IF(OR(I10="北海道",I10="青森県",I10="岩手県",I10="宮城県",I10="秋田県",I10="山形県",I10="福島県",I10="茨城県",I10="栃木県",I10="群馬県",I10="埼玉県",I10="千葉県",I10="東京都",I10="神奈川県",I10="新潟県",I10="富山県",I10="石川県",I10="福井県",I10="山梨県",I10="長野県",I10="岐阜県",I10="静岡県",I10="愛知県",I10="三重県",I10="滋賀県",I10="京都府",I10="大阪府",I10="兵庫県",I10="奈良県",I10="和歌山県",I10="鳥取県",I10="島根県",I10="岡山県",I10="広島県",I10="山口県",I10="徳島県",I10="香川県",I10="愛媛県",I10="高知県",I10="福岡県",I10="佐賀県",I10="長崎県",I10="熊本県",I10="大分県",I10="宮崎県",I10="鹿児島県",I10="沖縄県"),IF(R10=1,MIN(N10,_xlfn.XLOOKUP($B$6,'(参考)宿泊料等'!$B$3:$B$25,_xlfn.XLOOKUP(I10,'(参考)宿泊料等'!$H$2:$BB$2,'(参考)宿泊料等'!$H$3:$BB$25,""),"")),""),""),"")</f>
        <v/>
      </c>
      <c r="T10" s="53" t="str">
        <f t="shared" ref="T10:T20" si="3">O10</f>
        <v/>
      </c>
      <c r="U10" s="54" t="str">
        <f>IF(T10="","",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row>
    <row r="11" spans="1:21" ht="30" customHeight="1">
      <c r="A11" s="77"/>
      <c r="B11" s="78"/>
      <c r="C11" s="57" t="s">
        <v>81</v>
      </c>
      <c r="D11" s="79"/>
      <c r="E11" s="80"/>
      <c r="F11" s="80"/>
      <c r="G11" s="81"/>
      <c r="H11" s="76"/>
      <c r="I11" s="107"/>
      <c r="J11" s="112"/>
      <c r="K11" s="115"/>
      <c r="L11" s="109"/>
      <c r="M11" s="52" t="str">
        <f t="shared" si="0"/>
        <v/>
      </c>
      <c r="N11" s="82"/>
      <c r="O11" s="52" t="str">
        <f t="shared" si="1"/>
        <v/>
      </c>
      <c r="P11" s="54" t="str">
        <f>IF(O11="","",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c r="Q11" s="114">
        <f t="shared" si="2"/>
        <v>0</v>
      </c>
      <c r="R11" s="53" t="str">
        <f>M11</f>
        <v/>
      </c>
      <c r="S11" s="53" t="str">
        <f>IFERROR(IF(OR(I11="北海道",I11="青森県",I11="岩手県",I11="宮城県",I11="秋田県",I11="山形県",I11="福島県",I11="茨城県",I11="栃木県",I11="群馬県",I11="埼玉県",I11="千葉県",I11="東京都",I11="神奈川県",I11="新潟県",I11="富山県",I11="石川県",I11="福井県",I11="山梨県",I11="長野県",I11="岐阜県",I11="静岡県",I11="愛知県",I11="三重県",I11="滋賀県",I11="京都府",I11="大阪府",I11="兵庫県",I11="奈良県",I11="和歌山県",I11="鳥取県",I11="島根県",I11="岡山県",I11="広島県",I11="山口県",I11="徳島県",I11="香川県",I11="愛媛県",I11="高知県",I11="福岡県",I11="佐賀県",I11="長崎県",I11="熊本県",I11="大分県",I11="宮崎県",I11="鹿児島県",I11="沖縄県"),IF(R11=1,MIN(N11,_xlfn.XLOOKUP($B$6,'(参考)宿泊料等'!$B$3:$B$25,_xlfn.XLOOKUP(I11,'(参考)宿泊料等'!$H$2:$BB$2,'(参考)宿泊料等'!$H$3:$BB$25,""),"")),""),""),"")</f>
        <v/>
      </c>
      <c r="T11" s="53" t="str">
        <f t="shared" si="3"/>
        <v/>
      </c>
      <c r="U11" s="54" t="str">
        <f>IF(T11="","",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row>
    <row r="12" spans="1:21" ht="30" customHeight="1">
      <c r="A12" s="77"/>
      <c r="B12" s="78"/>
      <c r="C12" s="57" t="s">
        <v>65</v>
      </c>
      <c r="D12" s="79"/>
      <c r="E12" s="80"/>
      <c r="F12" s="80"/>
      <c r="G12" s="81"/>
      <c r="H12" s="81"/>
      <c r="I12" s="107"/>
      <c r="J12" s="112"/>
      <c r="K12" s="115"/>
      <c r="L12" s="109"/>
      <c r="M12" s="52" t="str">
        <f t="shared" si="0"/>
        <v/>
      </c>
      <c r="N12" s="82"/>
      <c r="O12" s="52" t="str">
        <f t="shared" si="1"/>
        <v/>
      </c>
      <c r="P12" s="54" t="str">
        <f>IF(O12="","",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c r="Q12" s="114">
        <f t="shared" si="2"/>
        <v>0</v>
      </c>
      <c r="R12" s="53" t="str">
        <f t="shared" si="2"/>
        <v/>
      </c>
      <c r="S12" s="53" t="str">
        <f>IFERROR(IF(OR(I12="北海道",I12="青森県",I12="岩手県",I12="宮城県",I12="秋田県",I12="山形県",I12="福島県",I12="茨城県",I12="栃木県",I12="群馬県",I12="埼玉県",I12="千葉県",I12="東京都",I12="神奈川県",I12="新潟県",I12="富山県",I12="石川県",I12="福井県",I12="山梨県",I12="長野県",I12="岐阜県",I12="静岡県",I12="愛知県",I12="三重県",I12="滋賀県",I12="京都府",I12="大阪府",I12="兵庫県",I12="奈良県",I12="和歌山県",I12="鳥取県",I12="島根県",I12="岡山県",I12="広島県",I12="山口県",I12="徳島県",I12="香川県",I12="愛媛県",I12="高知県",I12="福岡県",I12="佐賀県",I12="長崎県",I12="熊本県",I12="大分県",I12="宮崎県",I12="鹿児島県",I12="沖縄県"),IF(R12=1,MIN(N12,_xlfn.XLOOKUP($B$6,'(参考)宿泊料等'!$B$3:$B$25,_xlfn.XLOOKUP(I12,'(参考)宿泊料等'!$H$2:$BB$2,'(参考)宿泊料等'!$H$3:$BB$25,""),"")),""),""),"")</f>
        <v/>
      </c>
      <c r="T12" s="53" t="str">
        <f t="shared" si="3"/>
        <v/>
      </c>
      <c r="U12" s="54" t="str">
        <f>IF(T12="","",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row>
    <row r="13" spans="1:21" ht="30" customHeight="1">
      <c r="A13" s="77"/>
      <c r="B13" s="78"/>
      <c r="C13" s="57" t="s">
        <v>65</v>
      </c>
      <c r="D13" s="79"/>
      <c r="E13" s="80"/>
      <c r="F13" s="80"/>
      <c r="G13" s="81"/>
      <c r="H13" s="81"/>
      <c r="I13" s="107"/>
      <c r="J13" s="112"/>
      <c r="K13" s="115"/>
      <c r="L13" s="109"/>
      <c r="M13" s="52" t="str">
        <f t="shared" si="0"/>
        <v/>
      </c>
      <c r="N13" s="82"/>
      <c r="O13" s="52" t="str">
        <f t="shared" si="1"/>
        <v/>
      </c>
      <c r="P13" s="54" t="str">
        <f>IF(O13="","",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c r="Q13" s="114">
        <f t="shared" si="2"/>
        <v>0</v>
      </c>
      <c r="R13" s="53" t="str">
        <f t="shared" si="2"/>
        <v/>
      </c>
      <c r="S13" s="53" t="str">
        <f>IFERROR(IF(OR(I13="北海道",I13="青森県",I13="岩手県",I13="宮城県",I13="秋田県",I13="山形県",I13="福島県",I13="茨城県",I13="栃木県",I13="群馬県",I13="埼玉県",I13="千葉県",I13="東京都",I13="神奈川県",I13="新潟県",I13="富山県",I13="石川県",I13="福井県",I13="山梨県",I13="長野県",I13="岐阜県",I13="静岡県",I13="愛知県",I13="三重県",I13="滋賀県",I13="京都府",I13="大阪府",I13="兵庫県",I13="奈良県",I13="和歌山県",I13="鳥取県",I13="島根県",I13="岡山県",I13="広島県",I13="山口県",I13="徳島県",I13="香川県",I13="愛媛県",I13="高知県",I13="福岡県",I13="佐賀県",I13="長崎県",I13="熊本県",I13="大分県",I13="宮崎県",I13="鹿児島県",I13="沖縄県"),IF(R13=1,MIN(N13,_xlfn.XLOOKUP($B$6,'(参考)宿泊料等'!$B$3:$B$25,_xlfn.XLOOKUP(I13,'(参考)宿泊料等'!$H$2:$BB$2,'(参考)宿泊料等'!$H$3:$BB$25,""),"")),""),""),"")</f>
        <v/>
      </c>
      <c r="T13" s="53" t="str">
        <f t="shared" si="3"/>
        <v/>
      </c>
      <c r="U13" s="54" t="str">
        <f>IF(T13="","",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row>
    <row r="14" spans="1:21" ht="30" customHeight="1">
      <c r="A14" s="77"/>
      <c r="B14" s="78"/>
      <c r="C14" s="57" t="s">
        <v>65</v>
      </c>
      <c r="D14" s="79"/>
      <c r="E14" s="80"/>
      <c r="F14" s="80"/>
      <c r="G14" s="81"/>
      <c r="H14" s="81"/>
      <c r="I14" s="107"/>
      <c r="J14" s="112"/>
      <c r="K14" s="113"/>
      <c r="L14" s="109"/>
      <c r="M14" s="52" t="str">
        <f t="shared" si="0"/>
        <v/>
      </c>
      <c r="N14" s="82"/>
      <c r="O14" s="52" t="str">
        <f t="shared" si="1"/>
        <v/>
      </c>
      <c r="P14" s="54" t="str">
        <f>IF(O14="","",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c r="Q14" s="114">
        <f t="shared" si="2"/>
        <v>0</v>
      </c>
      <c r="R14" s="53" t="str">
        <f t="shared" si="2"/>
        <v/>
      </c>
      <c r="S14" s="53" t="str">
        <f>IFERROR(IF(OR(I14="北海道",I14="青森県",I14="岩手県",I14="宮城県",I14="秋田県",I14="山形県",I14="福島県",I14="茨城県",I14="栃木県",I14="群馬県",I14="埼玉県",I14="千葉県",I14="東京都",I14="神奈川県",I14="新潟県",I14="富山県",I14="石川県",I14="福井県",I14="山梨県",I14="長野県",I14="岐阜県",I14="静岡県",I14="愛知県",I14="三重県",I14="滋賀県",I14="京都府",I14="大阪府",I14="兵庫県",I14="奈良県",I14="和歌山県",I14="鳥取県",I14="島根県",I14="岡山県",I14="広島県",I14="山口県",I14="徳島県",I14="香川県",I14="愛媛県",I14="高知県",I14="福岡県",I14="佐賀県",I14="長崎県",I14="熊本県",I14="大分県",I14="宮崎県",I14="鹿児島県",I14="沖縄県"),IF(R14=1,MIN(N14,_xlfn.XLOOKUP($B$6,'(参考)宿泊料等'!$B$3:$B$25,_xlfn.XLOOKUP(I14,'(参考)宿泊料等'!$H$2:$BB$2,'(参考)宿泊料等'!$H$3:$BB$25,""),"")),""),""),"")</f>
        <v/>
      </c>
      <c r="T14" s="53" t="str">
        <f t="shared" si="3"/>
        <v/>
      </c>
      <c r="U14" s="54" t="str">
        <f>IF(T14="","",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row>
    <row r="15" spans="1:21" ht="30" customHeight="1">
      <c r="A15" s="73"/>
      <c r="B15" s="78"/>
      <c r="C15" s="57" t="s">
        <v>81</v>
      </c>
      <c r="D15" s="79"/>
      <c r="E15" s="80"/>
      <c r="F15" s="76"/>
      <c r="G15" s="80"/>
      <c r="H15" s="80"/>
      <c r="I15" s="107"/>
      <c r="J15" s="112"/>
      <c r="K15" s="115"/>
      <c r="L15" s="109"/>
      <c r="M15" s="52" t="str">
        <f t="shared" si="0"/>
        <v/>
      </c>
      <c r="N15" s="82"/>
      <c r="O15" s="52" t="str">
        <f t="shared" si="1"/>
        <v/>
      </c>
      <c r="P15" s="54" t="str">
        <f>IF(O15="","",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c r="Q15" s="114">
        <f t="shared" si="2"/>
        <v>0</v>
      </c>
      <c r="R15" s="53" t="str">
        <f t="shared" si="2"/>
        <v/>
      </c>
      <c r="S15" s="53" t="str">
        <f>IFERROR(IF(OR(I15="北海道",I15="青森県",I15="岩手県",I15="宮城県",I15="秋田県",I15="山形県",I15="福島県",I15="茨城県",I15="栃木県",I15="群馬県",I15="埼玉県",I15="千葉県",I15="東京都",I15="神奈川県",I15="新潟県",I15="富山県",I15="石川県",I15="福井県",I15="山梨県",I15="長野県",I15="岐阜県",I15="静岡県",I15="愛知県",I15="三重県",I15="滋賀県",I15="京都府",I15="大阪府",I15="兵庫県",I15="奈良県",I15="和歌山県",I15="鳥取県",I15="島根県",I15="岡山県",I15="広島県",I15="山口県",I15="徳島県",I15="香川県",I15="愛媛県",I15="高知県",I15="福岡県",I15="佐賀県",I15="長崎県",I15="熊本県",I15="大分県",I15="宮崎県",I15="鹿児島県",I15="沖縄県"),IF(R15=1,MIN(N15,_xlfn.XLOOKUP($B$6,'(参考)宿泊料等'!$B$3:$B$25,_xlfn.XLOOKUP(I15,'(参考)宿泊料等'!$H$2:$BB$2,'(参考)宿泊料等'!$H$3:$BB$25,""),"")),""),""),"")</f>
        <v/>
      </c>
      <c r="T15" s="53" t="str">
        <f t="shared" si="3"/>
        <v/>
      </c>
      <c r="U15" s="54" t="str">
        <f>IF(T15="","",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row>
    <row r="16" spans="1:21" ht="30" customHeight="1">
      <c r="A16" s="77"/>
      <c r="B16" s="78"/>
      <c r="C16" s="57" t="s">
        <v>81</v>
      </c>
      <c r="D16" s="79"/>
      <c r="E16" s="80"/>
      <c r="F16" s="80"/>
      <c r="G16" s="81"/>
      <c r="H16" s="76"/>
      <c r="I16" s="107"/>
      <c r="J16" s="112"/>
      <c r="K16" s="115"/>
      <c r="L16" s="109"/>
      <c r="M16" s="52" t="str">
        <f t="shared" si="0"/>
        <v/>
      </c>
      <c r="N16" s="82"/>
      <c r="O16" s="52" t="str">
        <f t="shared" si="1"/>
        <v/>
      </c>
      <c r="P16" s="54" t="str">
        <f>IF(O16="","",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c r="Q16" s="114">
        <f t="shared" si="2"/>
        <v>0</v>
      </c>
      <c r="R16" s="53" t="str">
        <f t="shared" si="2"/>
        <v/>
      </c>
      <c r="S16" s="53" t="str">
        <f>IFERROR(IF(OR(I16="北海道",I16="青森県",I16="岩手県",I16="宮城県",I16="秋田県",I16="山形県",I16="福島県",I16="茨城県",I16="栃木県",I16="群馬県",I16="埼玉県",I16="千葉県",I16="東京都",I16="神奈川県",I16="新潟県",I16="富山県",I16="石川県",I16="福井県",I16="山梨県",I16="長野県",I16="岐阜県",I16="静岡県",I16="愛知県",I16="三重県",I16="滋賀県",I16="京都府",I16="大阪府",I16="兵庫県",I16="奈良県",I16="和歌山県",I16="鳥取県",I16="島根県",I16="岡山県",I16="広島県",I16="山口県",I16="徳島県",I16="香川県",I16="愛媛県",I16="高知県",I16="福岡県",I16="佐賀県",I16="長崎県",I16="熊本県",I16="大分県",I16="宮崎県",I16="鹿児島県",I16="沖縄県"),IF(R16=1,MIN(N16,_xlfn.XLOOKUP($B$6,'(参考)宿泊料等'!$B$3:$B$25,_xlfn.XLOOKUP(I16,'(参考)宿泊料等'!$H$2:$BB$2,'(参考)宿泊料等'!$H$3:$BB$25,""),"")),""),""),"")</f>
        <v/>
      </c>
      <c r="T16" s="53" t="str">
        <f t="shared" si="3"/>
        <v/>
      </c>
      <c r="U16" s="54" t="str">
        <f>IF(T16="","",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row>
    <row r="17" spans="1:21" ht="30" customHeight="1">
      <c r="A17" s="77"/>
      <c r="B17" s="78"/>
      <c r="C17" s="57" t="s">
        <v>65</v>
      </c>
      <c r="D17" s="79"/>
      <c r="E17" s="80"/>
      <c r="F17" s="80"/>
      <c r="G17" s="81"/>
      <c r="H17" s="81"/>
      <c r="I17" s="107"/>
      <c r="J17" s="112"/>
      <c r="K17" s="115"/>
      <c r="L17" s="109"/>
      <c r="M17" s="52" t="str">
        <f t="shared" si="0"/>
        <v/>
      </c>
      <c r="N17" s="82"/>
      <c r="O17" s="52" t="str">
        <f t="shared" si="1"/>
        <v/>
      </c>
      <c r="P17" s="54" t="str">
        <f>IF(O17="","",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c r="Q17" s="114">
        <f t="shared" si="2"/>
        <v>0</v>
      </c>
      <c r="R17" s="53" t="str">
        <f t="shared" si="2"/>
        <v/>
      </c>
      <c r="S17" s="53" t="str">
        <f>IFERROR(IF(OR(I17="北海道",I17="青森県",I17="岩手県",I17="宮城県",I17="秋田県",I17="山形県",I17="福島県",I17="茨城県",I17="栃木県",I17="群馬県",I17="埼玉県",I17="千葉県",I17="東京都",I17="神奈川県",I17="新潟県",I17="富山県",I17="石川県",I17="福井県",I17="山梨県",I17="長野県",I17="岐阜県",I17="静岡県",I17="愛知県",I17="三重県",I17="滋賀県",I17="京都府",I17="大阪府",I17="兵庫県",I17="奈良県",I17="和歌山県",I17="鳥取県",I17="島根県",I17="岡山県",I17="広島県",I17="山口県",I17="徳島県",I17="香川県",I17="愛媛県",I17="高知県",I17="福岡県",I17="佐賀県",I17="長崎県",I17="熊本県",I17="大分県",I17="宮崎県",I17="鹿児島県",I17="沖縄県"),IF(R17=1,MIN(N17,_xlfn.XLOOKUP($B$6,'(参考)宿泊料等'!$B$3:$B$25,_xlfn.XLOOKUP(I17,'(参考)宿泊料等'!$H$2:$BB$2,'(参考)宿泊料等'!$H$3:$BB$25,""),"")),""),""),"")</f>
        <v/>
      </c>
      <c r="T17" s="53" t="str">
        <f t="shared" si="3"/>
        <v/>
      </c>
      <c r="U17" s="54" t="str">
        <f>IF(T17="","",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row>
    <row r="18" spans="1:21" ht="30" customHeight="1">
      <c r="A18" s="77"/>
      <c r="B18" s="78"/>
      <c r="C18" s="57" t="s">
        <v>65</v>
      </c>
      <c r="D18" s="79"/>
      <c r="E18" s="80"/>
      <c r="F18" s="80"/>
      <c r="G18" s="81"/>
      <c r="H18" s="81"/>
      <c r="I18" s="107"/>
      <c r="J18" s="112"/>
      <c r="K18" s="115"/>
      <c r="L18" s="109"/>
      <c r="M18" s="52" t="str">
        <f t="shared" si="0"/>
        <v/>
      </c>
      <c r="N18" s="82"/>
      <c r="O18" s="52" t="str">
        <f t="shared" si="1"/>
        <v/>
      </c>
      <c r="P18" s="54" t="str">
        <f>IF(O18="","",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c r="Q18" s="114">
        <f t="shared" si="2"/>
        <v>0</v>
      </c>
      <c r="R18" s="53" t="str">
        <f t="shared" si="2"/>
        <v/>
      </c>
      <c r="S18" s="53" t="str">
        <f>IFERROR(IF(OR(I18="北海道",I18="青森県",I18="岩手県",I18="宮城県",I18="秋田県",I18="山形県",I18="福島県",I18="茨城県",I18="栃木県",I18="群馬県",I18="埼玉県",I18="千葉県",I18="東京都",I18="神奈川県",I18="新潟県",I18="富山県",I18="石川県",I18="福井県",I18="山梨県",I18="長野県",I18="岐阜県",I18="静岡県",I18="愛知県",I18="三重県",I18="滋賀県",I18="京都府",I18="大阪府",I18="兵庫県",I18="奈良県",I18="和歌山県",I18="鳥取県",I18="島根県",I18="岡山県",I18="広島県",I18="山口県",I18="徳島県",I18="香川県",I18="愛媛県",I18="高知県",I18="福岡県",I18="佐賀県",I18="長崎県",I18="熊本県",I18="大分県",I18="宮崎県",I18="鹿児島県",I18="沖縄県"),IF(R18=1,MIN(N18,_xlfn.XLOOKUP($B$6,'(参考)宿泊料等'!$B$3:$B$25,_xlfn.XLOOKUP(I18,'(参考)宿泊料等'!$H$2:$BB$2,'(参考)宿泊料等'!$H$3:$BB$25,""),"")),""),""),"")</f>
        <v/>
      </c>
      <c r="T18" s="53" t="str">
        <f t="shared" si="3"/>
        <v/>
      </c>
      <c r="U18" s="54" t="str">
        <f>IF(T18="","",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row>
    <row r="19" spans="1:21" ht="30" customHeight="1">
      <c r="A19" s="77"/>
      <c r="B19" s="78"/>
      <c r="C19" s="57" t="s">
        <v>65</v>
      </c>
      <c r="D19" s="79"/>
      <c r="E19" s="80"/>
      <c r="F19" s="80"/>
      <c r="G19" s="81"/>
      <c r="H19" s="81"/>
      <c r="I19" s="107"/>
      <c r="J19" s="112"/>
      <c r="K19" s="115"/>
      <c r="L19" s="109"/>
      <c r="M19" s="52" t="str">
        <f t="shared" si="0"/>
        <v/>
      </c>
      <c r="N19" s="82"/>
      <c r="O19" s="52" t="str">
        <f t="shared" si="1"/>
        <v/>
      </c>
      <c r="P19" s="54" t="str">
        <f>IF(O19="","",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c r="Q19" s="114">
        <f t="shared" si="2"/>
        <v>0</v>
      </c>
      <c r="R19" s="53" t="str">
        <f t="shared" si="2"/>
        <v/>
      </c>
      <c r="S19" s="53" t="str">
        <f>IFERROR(IF(OR(I19="北海道",I19="青森県",I19="岩手県",I19="宮城県",I19="秋田県",I19="山形県",I19="福島県",I19="茨城県",I19="栃木県",I19="群馬県",I19="埼玉県",I19="千葉県",I19="東京都",I19="神奈川県",I19="新潟県",I19="富山県",I19="石川県",I19="福井県",I19="山梨県",I19="長野県",I19="岐阜県",I19="静岡県",I19="愛知県",I19="三重県",I19="滋賀県",I19="京都府",I19="大阪府",I19="兵庫県",I19="奈良県",I19="和歌山県",I19="鳥取県",I19="島根県",I19="岡山県",I19="広島県",I19="山口県",I19="徳島県",I19="香川県",I19="愛媛県",I19="高知県",I19="福岡県",I19="佐賀県",I19="長崎県",I19="熊本県",I19="大分県",I19="宮崎県",I19="鹿児島県",I19="沖縄県"),IF(R19=1,MIN(N19,_xlfn.XLOOKUP($B$6,'(参考)宿泊料等'!$B$3:$B$25,_xlfn.XLOOKUP(I19,'(参考)宿泊料等'!$H$2:$BB$2,'(参考)宿泊料等'!$H$3:$BB$25,""),"")),""),""),"")</f>
        <v/>
      </c>
      <c r="T19" s="53" t="str">
        <f t="shared" si="3"/>
        <v/>
      </c>
      <c r="U19" s="54" t="str">
        <f>IF(T19="","",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row>
    <row r="20" spans="1:21" ht="30" customHeight="1" thickBot="1">
      <c r="A20" s="77"/>
      <c r="B20" s="78"/>
      <c r="C20" s="57" t="s">
        <v>65</v>
      </c>
      <c r="D20" s="79"/>
      <c r="E20" s="80"/>
      <c r="F20" s="80"/>
      <c r="G20" s="80"/>
      <c r="H20" s="80"/>
      <c r="I20" s="107"/>
      <c r="J20" s="112"/>
      <c r="K20" s="115"/>
      <c r="L20" s="116"/>
      <c r="M20" s="52" t="str">
        <f t="shared" si="0"/>
        <v/>
      </c>
      <c r="N20" s="117"/>
      <c r="O20" s="52" t="str">
        <f t="shared" si="1"/>
        <v/>
      </c>
      <c r="P20" s="54" t="str">
        <f>IF(O20="","",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c r="Q20" s="118">
        <f t="shared" si="2"/>
        <v>0</v>
      </c>
      <c r="R20" s="53" t="str">
        <f t="shared" si="2"/>
        <v/>
      </c>
      <c r="S20" s="53" t="str">
        <f>IFERROR(IF(OR(I20="北海道",I20="青森県",I20="岩手県",I20="宮城県",I20="秋田県",I20="山形県",I20="福島県",I20="茨城県",I20="栃木県",I20="群馬県",I20="埼玉県",I20="千葉県",I20="東京都",I20="神奈川県",I20="新潟県",I20="富山県",I20="石川県",I20="福井県",I20="山梨県",I20="長野県",I20="岐阜県",I20="静岡県",I20="愛知県",I20="三重県",I20="滋賀県",I20="京都府",I20="大阪府",I20="兵庫県",I20="奈良県",I20="和歌山県",I20="鳥取県",I20="島根県",I20="岡山県",I20="広島県",I20="山口県",I20="徳島県",I20="香川県",I20="愛媛県",I20="高知県",I20="福岡県",I20="佐賀県",I20="長崎県",I20="熊本県",I20="大分県",I20="宮崎県",I20="鹿児島県",I20="沖縄県"),IF(R20=1,MIN(N20,_xlfn.XLOOKUP($B$6,'(参考)宿泊料等'!$B$3:$B$25,_xlfn.XLOOKUP(I20,'(参考)宿泊料等'!$H$2:$BB$2,'(参考)宿泊料等'!$H$3:$BB$25,""),"")),""),""),"")</f>
        <v/>
      </c>
      <c r="T20" s="53" t="str">
        <f t="shared" si="3"/>
        <v/>
      </c>
      <c r="U20" s="54" t="str">
        <f>IF(T20="","",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row>
    <row r="21" spans="1:21" ht="30" customHeight="1" thickBot="1">
      <c r="A21" s="175" t="s">
        <v>87</v>
      </c>
      <c r="B21" s="176"/>
      <c r="C21" s="176"/>
      <c r="D21" s="176"/>
      <c r="E21" s="176"/>
      <c r="F21" s="176"/>
      <c r="G21" s="176"/>
      <c r="H21" s="177"/>
      <c r="I21" s="64"/>
      <c r="J21" s="65">
        <f>TRUNC(SUM(J9:J20),-0.1)</f>
        <v>0</v>
      </c>
      <c r="K21" s="119"/>
      <c r="L21" s="67">
        <f t="shared" ref="L21:P21" si="4">SUM(L9:L20)</f>
        <v>0</v>
      </c>
      <c r="M21" s="67"/>
      <c r="N21" s="120">
        <f t="shared" si="4"/>
        <v>0</v>
      </c>
      <c r="O21" s="121"/>
      <c r="P21" s="121">
        <f t="shared" si="4"/>
        <v>0</v>
      </c>
      <c r="Q21" s="122">
        <f>SUM(Q9:Q20)</f>
        <v>0</v>
      </c>
      <c r="R21" s="66"/>
      <c r="S21" s="67">
        <f>SUM(S9:S20)</f>
        <v>0</v>
      </c>
      <c r="T21" s="67"/>
      <c r="U21" s="68">
        <f>SUM(U9:U20)</f>
        <v>0</v>
      </c>
    </row>
    <row r="22" spans="1:21" ht="30" customHeight="1" thickBot="1">
      <c r="A22" s="178" t="s">
        <v>88</v>
      </c>
      <c r="B22" s="178"/>
      <c r="C22" s="178"/>
      <c r="D22" s="178"/>
      <c r="E22" s="178"/>
      <c r="F22" s="178"/>
      <c r="G22" s="178"/>
      <c r="H22" s="178"/>
      <c r="I22" s="178"/>
      <c r="J22" s="178"/>
      <c r="K22" s="178"/>
      <c r="L22" s="123"/>
      <c r="M22" s="69"/>
      <c r="N22" s="69"/>
      <c r="O22" s="69"/>
      <c r="P22" s="69"/>
      <c r="Q22" s="69"/>
      <c r="R22" s="69"/>
      <c r="S22" s="69"/>
      <c r="T22" s="69"/>
      <c r="U22" s="69"/>
    </row>
    <row r="23" spans="1:21" ht="30" customHeight="1" thickBot="1">
      <c r="A23" s="25"/>
      <c r="B23" s="25"/>
      <c r="C23" s="27"/>
      <c r="D23" s="25"/>
      <c r="E23" s="25"/>
      <c r="F23" s="25"/>
      <c r="G23" s="25"/>
      <c r="K23" s="124"/>
      <c r="L23" s="171" t="s">
        <v>89</v>
      </c>
      <c r="M23" s="172"/>
      <c r="N23" s="213">
        <f>SUM(M5,L21,N21,P21)</f>
        <v>0</v>
      </c>
      <c r="O23" s="213"/>
      <c r="P23" s="214"/>
      <c r="Q23" s="165" t="s">
        <v>90</v>
      </c>
      <c r="R23" s="165"/>
      <c r="S23" s="166">
        <f>SUM(R5,Q21,S21,U21)</f>
        <v>0</v>
      </c>
      <c r="T23" s="167"/>
      <c r="U23" s="168"/>
    </row>
    <row r="24" spans="1:21" ht="16.5" thickBot="1">
      <c r="A24" s="25"/>
      <c r="B24" s="25"/>
      <c r="C24" s="27"/>
      <c r="D24" s="25"/>
      <c r="E24" s="25"/>
      <c r="F24" s="25"/>
      <c r="G24" s="25"/>
      <c r="H24" s="25"/>
      <c r="I24" s="25"/>
      <c r="J24" s="27"/>
      <c r="L24" s="8"/>
      <c r="N24" s="70"/>
      <c r="O24" s="70"/>
      <c r="P24" s="70"/>
      <c r="Q24" s="169" t="s">
        <v>91</v>
      </c>
      <c r="R24" s="165"/>
      <c r="S24" s="170">
        <f>N23-S23</f>
        <v>0</v>
      </c>
      <c r="T24" s="167"/>
      <c r="U24" s="168"/>
    </row>
    <row r="25" spans="1:21" ht="30" customHeight="1" thickBot="1">
      <c r="A25" s="25"/>
      <c r="B25" s="25"/>
      <c r="C25" s="27"/>
      <c r="D25" s="25"/>
      <c r="E25" s="25"/>
      <c r="F25" s="25"/>
      <c r="G25" s="25"/>
      <c r="H25" s="25"/>
      <c r="I25" s="25"/>
      <c r="J25" s="27"/>
      <c r="K25" s="27"/>
      <c r="L25" s="27"/>
      <c r="M25" s="70"/>
      <c r="N25" s="70"/>
      <c r="O25" s="70"/>
      <c r="P25" s="70"/>
      <c r="Q25" s="71"/>
      <c r="R25" s="71"/>
      <c r="S25" s="71"/>
      <c r="T25" s="71"/>
      <c r="U25" s="72"/>
    </row>
    <row r="26" spans="1:21" ht="30" customHeight="1">
      <c r="A26" s="194" t="s">
        <v>92</v>
      </c>
      <c r="B26" s="195"/>
      <c r="C26" s="195"/>
      <c r="D26" s="195"/>
      <c r="E26" s="195"/>
      <c r="F26" s="195"/>
      <c r="G26" s="195"/>
      <c r="H26" s="195"/>
      <c r="I26" s="195"/>
      <c r="J26" s="195"/>
      <c r="K26" s="196"/>
      <c r="L26" s="159" t="s">
        <v>93</v>
      </c>
      <c r="M26" s="160"/>
      <c r="N26" s="160"/>
      <c r="O26" s="160"/>
      <c r="P26" s="160"/>
      <c r="Q26" s="160"/>
      <c r="R26" s="160"/>
      <c r="S26" s="160"/>
      <c r="T26" s="160"/>
      <c r="U26" s="161"/>
    </row>
    <row r="27" spans="1:21" ht="15.75">
      <c r="A27" s="215"/>
      <c r="B27" s="216"/>
      <c r="C27" s="216"/>
      <c r="D27" s="216"/>
      <c r="E27" s="216"/>
      <c r="F27" s="216"/>
      <c r="G27" s="216"/>
      <c r="H27" s="216"/>
      <c r="I27" s="216"/>
      <c r="J27" s="216"/>
      <c r="K27" s="217"/>
      <c r="L27" s="218"/>
      <c r="M27" s="219"/>
      <c r="N27" s="219"/>
      <c r="O27" s="219"/>
      <c r="P27" s="219"/>
      <c r="Q27" s="219"/>
      <c r="R27" s="219"/>
      <c r="S27" s="219"/>
      <c r="T27" s="219"/>
      <c r="U27" s="220"/>
    </row>
    <row r="28" spans="1:21" ht="30" customHeight="1">
      <c r="A28" s="215"/>
      <c r="B28" s="216"/>
      <c r="C28" s="216"/>
      <c r="D28" s="216"/>
      <c r="E28" s="216"/>
      <c r="F28" s="216"/>
      <c r="G28" s="216"/>
      <c r="H28" s="216"/>
      <c r="I28" s="216"/>
      <c r="J28" s="216"/>
      <c r="K28" s="217"/>
      <c r="L28" s="221"/>
      <c r="M28" s="222"/>
      <c r="N28" s="222"/>
      <c r="O28" s="222"/>
      <c r="P28" s="222"/>
      <c r="Q28" s="222"/>
      <c r="R28" s="222"/>
      <c r="S28" s="222"/>
      <c r="T28" s="222"/>
      <c r="U28" s="223"/>
    </row>
    <row r="29" spans="1:21" ht="30" customHeight="1">
      <c r="A29" s="215"/>
      <c r="B29" s="216"/>
      <c r="C29" s="216"/>
      <c r="D29" s="216"/>
      <c r="E29" s="216"/>
      <c r="F29" s="216"/>
      <c r="G29" s="216"/>
      <c r="H29" s="216"/>
      <c r="I29" s="216"/>
      <c r="J29" s="216"/>
      <c r="K29" s="217"/>
      <c r="L29" s="221"/>
      <c r="M29" s="222"/>
      <c r="N29" s="222"/>
      <c r="O29" s="222"/>
      <c r="P29" s="222"/>
      <c r="Q29" s="222"/>
      <c r="R29" s="222"/>
      <c r="S29" s="222"/>
      <c r="T29" s="222"/>
      <c r="U29" s="223"/>
    </row>
    <row r="30" spans="1:21" ht="30" customHeight="1">
      <c r="A30" s="215"/>
      <c r="B30" s="216"/>
      <c r="C30" s="216"/>
      <c r="D30" s="216"/>
      <c r="E30" s="216"/>
      <c r="F30" s="216"/>
      <c r="G30" s="216"/>
      <c r="H30" s="216"/>
      <c r="I30" s="216"/>
      <c r="J30" s="216"/>
      <c r="K30" s="217"/>
      <c r="L30" s="221"/>
      <c r="M30" s="222"/>
      <c r="N30" s="222"/>
      <c r="O30" s="222"/>
      <c r="P30" s="222"/>
      <c r="Q30" s="222"/>
      <c r="R30" s="222"/>
      <c r="S30" s="222"/>
      <c r="T30" s="222"/>
      <c r="U30" s="223"/>
    </row>
    <row r="31" spans="1:21" ht="30" customHeight="1">
      <c r="A31" s="215"/>
      <c r="B31" s="216"/>
      <c r="C31" s="216"/>
      <c r="D31" s="216"/>
      <c r="E31" s="216"/>
      <c r="F31" s="216"/>
      <c r="G31" s="216"/>
      <c r="H31" s="216"/>
      <c r="I31" s="216"/>
      <c r="J31" s="216"/>
      <c r="K31" s="217"/>
      <c r="L31" s="221"/>
      <c r="M31" s="222"/>
      <c r="N31" s="222"/>
      <c r="O31" s="222"/>
      <c r="P31" s="222"/>
      <c r="Q31" s="222"/>
      <c r="R31" s="222"/>
      <c r="S31" s="222"/>
      <c r="T31" s="222"/>
      <c r="U31" s="223"/>
    </row>
    <row r="32" spans="1:21" ht="30" customHeight="1">
      <c r="A32" s="215"/>
      <c r="B32" s="216"/>
      <c r="C32" s="216"/>
      <c r="D32" s="216"/>
      <c r="E32" s="216"/>
      <c r="F32" s="216"/>
      <c r="G32" s="216"/>
      <c r="H32" s="216"/>
      <c r="I32" s="216"/>
      <c r="J32" s="216"/>
      <c r="K32" s="217"/>
      <c r="L32" s="221"/>
      <c r="M32" s="222"/>
      <c r="N32" s="222"/>
      <c r="O32" s="222"/>
      <c r="P32" s="222"/>
      <c r="Q32" s="222"/>
      <c r="R32" s="222"/>
      <c r="S32" s="222"/>
      <c r="T32" s="222"/>
      <c r="U32" s="223"/>
    </row>
    <row r="33" spans="1:21" ht="30" customHeight="1">
      <c r="A33" s="215"/>
      <c r="B33" s="216"/>
      <c r="C33" s="216"/>
      <c r="D33" s="216"/>
      <c r="E33" s="216"/>
      <c r="F33" s="216"/>
      <c r="G33" s="216"/>
      <c r="H33" s="216"/>
      <c r="I33" s="216"/>
      <c r="J33" s="216"/>
      <c r="K33" s="217"/>
      <c r="L33" s="221"/>
      <c r="M33" s="222"/>
      <c r="N33" s="222"/>
      <c r="O33" s="222"/>
      <c r="P33" s="222"/>
      <c r="Q33" s="222"/>
      <c r="R33" s="222"/>
      <c r="S33" s="222"/>
      <c r="T33" s="222"/>
      <c r="U33" s="223"/>
    </row>
    <row r="34" spans="1:21" ht="30" customHeight="1">
      <c r="A34" s="215"/>
      <c r="B34" s="216"/>
      <c r="C34" s="216"/>
      <c r="D34" s="216"/>
      <c r="E34" s="216"/>
      <c r="F34" s="216"/>
      <c r="G34" s="216"/>
      <c r="H34" s="216"/>
      <c r="I34" s="216"/>
      <c r="J34" s="216"/>
      <c r="K34" s="217"/>
      <c r="L34" s="221"/>
      <c r="M34" s="222"/>
      <c r="N34" s="222"/>
      <c r="O34" s="222"/>
      <c r="P34" s="222"/>
      <c r="Q34" s="222"/>
      <c r="R34" s="222"/>
      <c r="S34" s="222"/>
      <c r="T34" s="222"/>
      <c r="U34" s="223"/>
    </row>
    <row r="35" spans="1:21" ht="30" customHeight="1">
      <c r="A35" s="215"/>
      <c r="B35" s="216"/>
      <c r="C35" s="216"/>
      <c r="D35" s="216"/>
      <c r="E35" s="216"/>
      <c r="F35" s="216"/>
      <c r="G35" s="216"/>
      <c r="H35" s="216"/>
      <c r="I35" s="216"/>
      <c r="J35" s="216"/>
      <c r="K35" s="217"/>
      <c r="L35" s="221"/>
      <c r="M35" s="222"/>
      <c r="N35" s="222"/>
      <c r="O35" s="222"/>
      <c r="P35" s="222"/>
      <c r="Q35" s="222"/>
      <c r="R35" s="222"/>
      <c r="S35" s="222"/>
      <c r="T35" s="222"/>
      <c r="U35" s="223"/>
    </row>
    <row r="36" spans="1:21" ht="30" customHeight="1">
      <c r="A36" s="215"/>
      <c r="B36" s="216"/>
      <c r="C36" s="216"/>
      <c r="D36" s="216"/>
      <c r="E36" s="216"/>
      <c r="F36" s="216"/>
      <c r="G36" s="216"/>
      <c r="H36" s="216"/>
      <c r="I36" s="216"/>
      <c r="J36" s="216"/>
      <c r="K36" s="217"/>
      <c r="L36" s="221"/>
      <c r="M36" s="222"/>
      <c r="N36" s="222"/>
      <c r="O36" s="222"/>
      <c r="P36" s="222"/>
      <c r="Q36" s="222"/>
      <c r="R36" s="222"/>
      <c r="S36" s="222"/>
      <c r="T36" s="222"/>
      <c r="U36" s="223"/>
    </row>
    <row r="37" spans="1:21" ht="30" customHeight="1">
      <c r="A37" s="215"/>
      <c r="B37" s="216"/>
      <c r="C37" s="216"/>
      <c r="D37" s="216"/>
      <c r="E37" s="216"/>
      <c r="F37" s="216"/>
      <c r="G37" s="216"/>
      <c r="H37" s="216"/>
      <c r="I37" s="216"/>
      <c r="J37" s="216"/>
      <c r="K37" s="217"/>
      <c r="L37" s="221"/>
      <c r="M37" s="222"/>
      <c r="N37" s="222"/>
      <c r="O37" s="222"/>
      <c r="P37" s="222"/>
      <c r="Q37" s="222"/>
      <c r="R37" s="222"/>
      <c r="S37" s="222"/>
      <c r="T37" s="222"/>
      <c r="U37" s="223"/>
    </row>
    <row r="38" spans="1:21" ht="30" customHeight="1">
      <c r="A38" s="215"/>
      <c r="B38" s="216"/>
      <c r="C38" s="216"/>
      <c r="D38" s="216"/>
      <c r="E38" s="216"/>
      <c r="F38" s="216"/>
      <c r="G38" s="216"/>
      <c r="H38" s="216"/>
      <c r="I38" s="216"/>
      <c r="J38" s="216"/>
      <c r="K38" s="217"/>
      <c r="L38" s="221"/>
      <c r="M38" s="222"/>
      <c r="N38" s="222"/>
      <c r="O38" s="222"/>
      <c r="P38" s="222"/>
      <c r="Q38" s="222"/>
      <c r="R38" s="222"/>
      <c r="S38" s="222"/>
      <c r="T38" s="222"/>
      <c r="U38" s="223"/>
    </row>
    <row r="39" spans="1:21" ht="30" customHeight="1">
      <c r="A39" s="215"/>
      <c r="B39" s="216"/>
      <c r="C39" s="216"/>
      <c r="D39" s="216"/>
      <c r="E39" s="216"/>
      <c r="F39" s="216"/>
      <c r="G39" s="216"/>
      <c r="H39" s="216"/>
      <c r="I39" s="216"/>
      <c r="J39" s="216"/>
      <c r="K39" s="217"/>
      <c r="L39" s="221"/>
      <c r="M39" s="222"/>
      <c r="N39" s="222"/>
      <c r="O39" s="222"/>
      <c r="P39" s="222"/>
      <c r="Q39" s="222"/>
      <c r="R39" s="222"/>
      <c r="S39" s="222"/>
      <c r="T39" s="222"/>
      <c r="U39" s="223"/>
    </row>
    <row r="40" spans="1:21" ht="30" customHeight="1">
      <c r="A40" s="215"/>
      <c r="B40" s="216"/>
      <c r="C40" s="216"/>
      <c r="D40" s="216"/>
      <c r="E40" s="216"/>
      <c r="F40" s="216"/>
      <c r="G40" s="216"/>
      <c r="H40" s="216"/>
      <c r="I40" s="216"/>
      <c r="J40" s="216"/>
      <c r="K40" s="217"/>
      <c r="L40" s="221"/>
      <c r="M40" s="222"/>
      <c r="N40" s="222"/>
      <c r="O40" s="222"/>
      <c r="P40" s="222"/>
      <c r="Q40" s="222"/>
      <c r="R40" s="222"/>
      <c r="S40" s="222"/>
      <c r="T40" s="222"/>
      <c r="U40" s="223"/>
    </row>
    <row r="41" spans="1:21" ht="30" customHeight="1">
      <c r="A41" s="215"/>
      <c r="B41" s="216"/>
      <c r="C41" s="216"/>
      <c r="D41" s="216"/>
      <c r="E41" s="216"/>
      <c r="F41" s="216"/>
      <c r="G41" s="216"/>
      <c r="H41" s="216"/>
      <c r="I41" s="216"/>
      <c r="J41" s="216"/>
      <c r="K41" s="217"/>
      <c r="L41" s="221"/>
      <c r="M41" s="222"/>
      <c r="N41" s="222"/>
      <c r="O41" s="222"/>
      <c r="P41" s="222"/>
      <c r="Q41" s="222"/>
      <c r="R41" s="222"/>
      <c r="S41" s="222"/>
      <c r="T41" s="222"/>
      <c r="U41" s="223"/>
    </row>
    <row r="42" spans="1:21" ht="30" customHeight="1">
      <c r="A42" s="215"/>
      <c r="B42" s="216"/>
      <c r="C42" s="216"/>
      <c r="D42" s="216"/>
      <c r="E42" s="216"/>
      <c r="F42" s="216"/>
      <c r="G42" s="216"/>
      <c r="H42" s="216"/>
      <c r="I42" s="216"/>
      <c r="J42" s="216"/>
      <c r="K42" s="217"/>
      <c r="L42" s="221"/>
      <c r="M42" s="222"/>
      <c r="N42" s="222"/>
      <c r="O42" s="222"/>
      <c r="P42" s="222"/>
      <c r="Q42" s="222"/>
      <c r="R42" s="222"/>
      <c r="S42" s="222"/>
      <c r="T42" s="222"/>
      <c r="U42" s="223"/>
    </row>
    <row r="43" spans="1:21" ht="30" customHeight="1">
      <c r="A43" s="215"/>
      <c r="B43" s="216"/>
      <c r="C43" s="216"/>
      <c r="D43" s="216"/>
      <c r="E43" s="216"/>
      <c r="F43" s="216"/>
      <c r="G43" s="216"/>
      <c r="H43" s="216"/>
      <c r="I43" s="216"/>
      <c r="J43" s="216"/>
      <c r="K43" s="217"/>
      <c r="L43" s="221"/>
      <c r="M43" s="222"/>
      <c r="N43" s="222"/>
      <c r="O43" s="222"/>
      <c r="P43" s="222"/>
      <c r="Q43" s="222"/>
      <c r="R43" s="222"/>
      <c r="S43" s="222"/>
      <c r="T43" s="222"/>
      <c r="U43" s="223"/>
    </row>
    <row r="44" spans="1:21" ht="30" customHeight="1">
      <c r="A44" s="215"/>
      <c r="B44" s="216"/>
      <c r="C44" s="216"/>
      <c r="D44" s="216"/>
      <c r="E44" s="216"/>
      <c r="F44" s="216"/>
      <c r="G44" s="216"/>
      <c r="H44" s="216"/>
      <c r="I44" s="216"/>
      <c r="J44" s="216"/>
      <c r="K44" s="217"/>
      <c r="L44" s="221"/>
      <c r="M44" s="222"/>
      <c r="N44" s="222"/>
      <c r="O44" s="222"/>
      <c r="P44" s="222"/>
      <c r="Q44" s="222"/>
      <c r="R44" s="222"/>
      <c r="S44" s="222"/>
      <c r="T44" s="222"/>
      <c r="U44" s="223"/>
    </row>
    <row r="45" spans="1:21" ht="30" customHeight="1">
      <c r="A45" s="215"/>
      <c r="B45" s="216"/>
      <c r="C45" s="216"/>
      <c r="D45" s="216"/>
      <c r="E45" s="216"/>
      <c r="F45" s="216"/>
      <c r="G45" s="216"/>
      <c r="H45" s="216"/>
      <c r="I45" s="216"/>
      <c r="J45" s="216"/>
      <c r="K45" s="217"/>
      <c r="L45" s="221"/>
      <c r="M45" s="222"/>
      <c r="N45" s="222"/>
      <c r="O45" s="222"/>
      <c r="P45" s="222"/>
      <c r="Q45" s="222"/>
      <c r="R45" s="222"/>
      <c r="S45" s="222"/>
      <c r="T45" s="222"/>
      <c r="U45" s="223"/>
    </row>
    <row r="46" spans="1:21" ht="30" customHeight="1">
      <c r="A46" s="215"/>
      <c r="B46" s="216"/>
      <c r="C46" s="216"/>
      <c r="D46" s="216"/>
      <c r="E46" s="216"/>
      <c r="F46" s="216"/>
      <c r="G46" s="216"/>
      <c r="H46" s="216"/>
      <c r="I46" s="216"/>
      <c r="J46" s="216"/>
      <c r="K46" s="217"/>
      <c r="L46" s="221"/>
      <c r="M46" s="222"/>
      <c r="N46" s="222"/>
      <c r="O46" s="222"/>
      <c r="P46" s="222"/>
      <c r="Q46" s="222"/>
      <c r="R46" s="222"/>
      <c r="S46" s="222"/>
      <c r="T46" s="222"/>
      <c r="U46" s="223"/>
    </row>
    <row r="47" spans="1:21" ht="30" customHeight="1">
      <c r="A47" s="215"/>
      <c r="B47" s="216"/>
      <c r="C47" s="216"/>
      <c r="D47" s="216"/>
      <c r="E47" s="216"/>
      <c r="F47" s="216"/>
      <c r="G47" s="216"/>
      <c r="H47" s="216"/>
      <c r="I47" s="216"/>
      <c r="J47" s="216"/>
      <c r="K47" s="217"/>
      <c r="L47" s="221"/>
      <c r="M47" s="222"/>
      <c r="N47" s="222"/>
      <c r="O47" s="222"/>
      <c r="P47" s="222"/>
      <c r="Q47" s="222"/>
      <c r="R47" s="222"/>
      <c r="S47" s="222"/>
      <c r="T47" s="222"/>
      <c r="U47" s="223"/>
    </row>
    <row r="48" spans="1:21" ht="30" customHeight="1">
      <c r="A48" s="215"/>
      <c r="B48" s="216"/>
      <c r="C48" s="216"/>
      <c r="D48" s="216"/>
      <c r="E48" s="216"/>
      <c r="F48" s="216"/>
      <c r="G48" s="216"/>
      <c r="H48" s="216"/>
      <c r="I48" s="216"/>
      <c r="J48" s="216"/>
      <c r="K48" s="217"/>
      <c r="L48" s="221"/>
      <c r="M48" s="222"/>
      <c r="N48" s="222"/>
      <c r="O48" s="222"/>
      <c r="P48" s="222"/>
      <c r="Q48" s="222"/>
      <c r="R48" s="222"/>
      <c r="S48" s="222"/>
      <c r="T48" s="222"/>
      <c r="U48" s="223"/>
    </row>
    <row r="49" spans="1:21" ht="15.75">
      <c r="A49" s="215"/>
      <c r="B49" s="216"/>
      <c r="C49" s="216"/>
      <c r="D49" s="216"/>
      <c r="E49" s="216"/>
      <c r="F49" s="216"/>
      <c r="G49" s="216"/>
      <c r="H49" s="216"/>
      <c r="I49" s="216"/>
      <c r="J49" s="216"/>
      <c r="K49" s="217"/>
      <c r="L49" s="224"/>
      <c r="M49" s="225"/>
      <c r="N49" s="225"/>
      <c r="O49" s="225"/>
      <c r="P49" s="225"/>
      <c r="Q49" s="225"/>
      <c r="R49" s="225"/>
      <c r="S49" s="225"/>
      <c r="T49" s="225"/>
      <c r="U49" s="226"/>
    </row>
    <row r="50" spans="1:21" ht="30" customHeight="1">
      <c r="A50" s="193" t="s">
        <v>94</v>
      </c>
      <c r="B50" s="193"/>
      <c r="C50" s="193"/>
      <c r="D50" s="193"/>
      <c r="E50" s="193"/>
      <c r="F50" s="193"/>
      <c r="G50" s="193"/>
      <c r="H50" s="193"/>
      <c r="I50" s="193"/>
      <c r="J50" s="193"/>
      <c r="K50" s="193"/>
      <c r="L50" s="87"/>
    </row>
    <row r="51" spans="1:21" ht="30" customHeight="1">
      <c r="L51" s="8"/>
    </row>
    <row r="52" spans="1:21" ht="30" customHeight="1">
      <c r="L52" s="8"/>
    </row>
  </sheetData>
  <sheetProtection sheet="1" selectLockedCells="1"/>
  <protectedRanges>
    <protectedRange sqref="A9:B20 I6 K6 N9:N20 A27 L27 D9:L20" name="範囲1"/>
  </protectedRanges>
  <mergeCells count="27">
    <mergeCell ref="A1:F1"/>
    <mergeCell ref="N1:U1"/>
    <mergeCell ref="E2:F2"/>
    <mergeCell ref="A3:U3"/>
    <mergeCell ref="L4:P4"/>
    <mergeCell ref="Q4:U4"/>
    <mergeCell ref="S23:U23"/>
    <mergeCell ref="B5:D5"/>
    <mergeCell ref="M5:P5"/>
    <mergeCell ref="R5:U5"/>
    <mergeCell ref="B6:D6"/>
    <mergeCell ref="M6:N6"/>
    <mergeCell ref="O6:P6"/>
    <mergeCell ref="R6:S6"/>
    <mergeCell ref="T6:U6"/>
    <mergeCell ref="A21:H21"/>
    <mergeCell ref="A22:K22"/>
    <mergeCell ref="L23:M23"/>
    <mergeCell ref="N23:P23"/>
    <mergeCell ref="Q23:R23"/>
    <mergeCell ref="A50:K50"/>
    <mergeCell ref="Q24:R24"/>
    <mergeCell ref="S24:U24"/>
    <mergeCell ref="A26:K26"/>
    <mergeCell ref="L26:U26"/>
    <mergeCell ref="A27:K49"/>
    <mergeCell ref="L27:U49"/>
  </mergeCells>
  <phoneticPr fontId="5"/>
  <conditionalFormatting sqref="A9:B20 N9:N20">
    <cfRule type="containsBlanks" dxfId="11" priority="3">
      <formula>LEN(TRIM(A9))=0</formula>
    </cfRule>
  </conditionalFormatting>
  <conditionalFormatting sqref="D9:L20">
    <cfRule type="containsBlanks" dxfId="10" priority="1">
      <formula>LEN(TRIM(D9))=0</formula>
    </cfRule>
  </conditionalFormatting>
  <conditionalFormatting sqref="I6 K6">
    <cfRule type="containsBlanks" dxfId="9" priority="2">
      <formula>LEN(TRIM(I6))=0</formula>
    </cfRule>
  </conditionalFormatting>
  <dataValidations count="2">
    <dataValidation type="list" allowBlank="1" showInputMessage="1" showErrorMessage="1" sqref="I6 K6" xr:uid="{BF6AC487-0D3A-4FA5-8CCB-55CE5151C5C8}">
      <formula1>"あり,なし"</formula1>
    </dataValidation>
    <dataValidation type="list" allowBlank="1" showInputMessage="1" showErrorMessage="1" sqref="K9:K20" xr:uid="{9DA13E36-970C-4D2B-AFFA-19A0D1098036}">
      <formula1>"有,無"</formula1>
    </dataValidation>
  </dataValidations>
  <printOptions horizontalCentered="1"/>
  <pageMargins left="0.59055118110236215" right="0.59055118110236215" top="0.59055118110236215" bottom="0.59055118110236215" header="0.39370078740157483" footer="0.27559055118110237"/>
  <pageSetup paperSize="9" scale="46"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B4FF59DE-32FB-4F32-A96C-0B6C05A2704C}">
          <x14:formula1>
            <xm:f>'(参考)宿泊料等'!$H$2:$BB$2</xm:f>
          </x14:formula1>
          <xm:sqref>I9:I20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ABCC4-9290-4F96-88B1-D5300C276919}">
  <sheetPr>
    <tabColor rgb="FFFFFF00"/>
    <pageSetUpPr fitToPage="1"/>
  </sheetPr>
  <dimension ref="A1:U52"/>
  <sheetViews>
    <sheetView showZeros="0" view="pageBreakPreview" zoomScaleNormal="100" zoomScaleSheetLayoutView="100" workbookViewId="0">
      <selection activeCell="AC15" sqref="AC15"/>
    </sheetView>
  </sheetViews>
  <sheetFormatPr defaultColWidth="2.5703125" defaultRowHeight="30" customHeight="1"/>
  <cols>
    <col min="1" max="1" width="6.85546875" style="7" customWidth="1"/>
    <col min="2" max="2" width="5.42578125" style="7" bestFit="1" customWidth="1"/>
    <col min="3" max="3" width="4.28515625" style="8" bestFit="1" customWidth="1"/>
    <col min="4" max="4" width="5.42578125" style="7" bestFit="1" customWidth="1"/>
    <col min="5" max="5" width="11" style="7" customWidth="1"/>
    <col min="6" max="6" width="18.7109375" style="7" customWidth="1"/>
    <col min="7" max="7" width="11" style="7" customWidth="1"/>
    <col min="8" max="8" width="18.7109375" style="7" customWidth="1"/>
    <col min="9" max="9" width="8.85546875" style="7" customWidth="1"/>
    <col min="10" max="10" width="8.85546875" style="8" customWidth="1"/>
    <col min="11" max="11" width="9.28515625" style="8" bestFit="1" customWidth="1"/>
    <col min="12" max="21" width="8.85546875" style="7" customWidth="1"/>
    <col min="22" max="16384" width="2.5703125" style="7"/>
  </cols>
  <sheetData>
    <row r="1" spans="1:21" ht="15.75">
      <c r="A1" s="181" t="s">
        <v>0</v>
      </c>
      <c r="B1" s="181"/>
      <c r="C1" s="181"/>
      <c r="D1" s="181"/>
      <c r="E1" s="181"/>
      <c r="F1" s="181"/>
      <c r="G1" s="9"/>
      <c r="H1" s="9"/>
      <c r="I1" s="9"/>
      <c r="J1" s="9"/>
      <c r="K1" s="9"/>
      <c r="L1" s="9"/>
      <c r="M1" s="9"/>
      <c r="N1" s="212">
        <f>'報告書(車)'!U6</f>
        <v>0</v>
      </c>
      <c r="O1" s="212"/>
      <c r="P1" s="212"/>
      <c r="Q1" s="212"/>
      <c r="R1" s="212"/>
      <c r="S1" s="212"/>
      <c r="T1" s="212"/>
      <c r="U1" s="212"/>
    </row>
    <row r="2" spans="1:21" s="10" customFormat="1" ht="15" customHeight="1">
      <c r="A2" s="91" t="s">
        <v>51</v>
      </c>
      <c r="B2" s="91"/>
      <c r="C2" s="91"/>
      <c r="D2" s="91"/>
      <c r="E2" s="211">
        <f>'報告書(車)'!M2</f>
        <v>0</v>
      </c>
      <c r="F2" s="211"/>
      <c r="G2" s="91"/>
      <c r="H2" s="91"/>
      <c r="I2" s="91"/>
      <c r="J2" s="91"/>
      <c r="K2" s="91"/>
      <c r="L2" s="91"/>
      <c r="M2" s="91"/>
      <c r="N2" s="91"/>
      <c r="O2" s="91"/>
      <c r="P2" s="91"/>
      <c r="Q2" s="91"/>
      <c r="R2" s="91"/>
      <c r="S2" s="91"/>
      <c r="T2" s="91"/>
      <c r="U2" s="91"/>
    </row>
    <row r="3" spans="1:21" ht="16.5" customHeight="1" thickBot="1">
      <c r="A3" s="183" t="s">
        <v>97</v>
      </c>
      <c r="B3" s="183"/>
      <c r="C3" s="183"/>
      <c r="D3" s="183"/>
      <c r="E3" s="183"/>
      <c r="F3" s="183"/>
      <c r="G3" s="183"/>
      <c r="H3" s="183"/>
      <c r="I3" s="183"/>
      <c r="J3" s="183"/>
      <c r="K3" s="183"/>
      <c r="L3" s="183"/>
      <c r="M3" s="183"/>
      <c r="N3" s="183"/>
      <c r="O3" s="183"/>
      <c r="P3" s="183"/>
      <c r="Q3" s="183"/>
      <c r="R3" s="183"/>
      <c r="S3" s="183"/>
      <c r="T3" s="183"/>
      <c r="U3" s="183"/>
    </row>
    <row r="4" spans="1:21" ht="30" customHeight="1">
      <c r="E4" s="23"/>
      <c r="I4" s="92"/>
      <c r="J4" s="92"/>
      <c r="K4" s="93"/>
      <c r="L4" s="184" t="s">
        <v>53</v>
      </c>
      <c r="M4" s="185"/>
      <c r="N4" s="185"/>
      <c r="O4" s="185"/>
      <c r="P4" s="185"/>
      <c r="Q4" s="184" t="s">
        <v>54</v>
      </c>
      <c r="R4" s="185"/>
      <c r="S4" s="185"/>
      <c r="T4" s="185"/>
      <c r="U4" s="186"/>
    </row>
    <row r="5" spans="1:21" ht="22.5" customHeight="1" thickBot="1">
      <c r="A5" s="24" t="s">
        <v>55</v>
      </c>
      <c r="B5" s="200">
        <f>'報告書(車)'!W17</f>
        <v>0</v>
      </c>
      <c r="C5" s="200"/>
      <c r="D5" s="200"/>
      <c r="E5" s="25"/>
      <c r="L5" s="94" t="s">
        <v>56</v>
      </c>
      <c r="M5" s="209">
        <f>J21*18</f>
        <v>0</v>
      </c>
      <c r="N5" s="210"/>
      <c r="O5" s="210"/>
      <c r="P5" s="210"/>
      <c r="Q5" s="26" t="s">
        <v>56</v>
      </c>
      <c r="R5" s="187">
        <f>M5</f>
        <v>0</v>
      </c>
      <c r="S5" s="188"/>
      <c r="T5" s="188"/>
      <c r="U5" s="189"/>
    </row>
    <row r="6" spans="1:21" ht="22.5" customHeight="1" thickBot="1">
      <c r="A6" s="24" t="s">
        <v>57</v>
      </c>
      <c r="B6" s="200">
        <f>'報告書(車)'!N17</f>
        <v>0</v>
      </c>
      <c r="C6" s="200"/>
      <c r="D6" s="200"/>
      <c r="E6" s="25"/>
      <c r="F6" s="25"/>
      <c r="G6" s="25"/>
      <c r="H6" s="95" t="s">
        <v>58</v>
      </c>
      <c r="I6" s="96"/>
      <c r="J6" s="97" t="s">
        <v>59</v>
      </c>
      <c r="K6" s="98"/>
      <c r="L6" s="85" t="s">
        <v>60</v>
      </c>
      <c r="M6" s="190" t="s">
        <v>61</v>
      </c>
      <c r="N6" s="191"/>
      <c r="O6" s="173" t="s">
        <v>62</v>
      </c>
      <c r="P6" s="174"/>
      <c r="Q6" s="84" t="s">
        <v>60</v>
      </c>
      <c r="R6" s="190" t="s">
        <v>61</v>
      </c>
      <c r="S6" s="191"/>
      <c r="T6" s="173" t="s">
        <v>62</v>
      </c>
      <c r="U6" s="192"/>
    </row>
    <row r="7" spans="1:21" ht="30" customHeight="1">
      <c r="A7" s="28" t="s">
        <v>63</v>
      </c>
      <c r="B7" s="29" t="s">
        <v>64</v>
      </c>
      <c r="C7" s="30" t="s">
        <v>65</v>
      </c>
      <c r="D7" s="31" t="s">
        <v>66</v>
      </c>
      <c r="E7" s="32" t="s">
        <v>67</v>
      </c>
      <c r="F7" s="32" t="s">
        <v>68</v>
      </c>
      <c r="G7" s="33" t="s">
        <v>69</v>
      </c>
      <c r="H7" s="99" t="s">
        <v>68</v>
      </c>
      <c r="I7" s="99" t="s">
        <v>70</v>
      </c>
      <c r="J7" s="100" t="s">
        <v>71</v>
      </c>
      <c r="K7" s="101" t="s">
        <v>72</v>
      </c>
      <c r="L7" s="102" t="s">
        <v>73</v>
      </c>
      <c r="M7" s="103" t="s">
        <v>74</v>
      </c>
      <c r="N7" s="51" t="s">
        <v>75</v>
      </c>
      <c r="O7" s="34" t="s">
        <v>74</v>
      </c>
      <c r="P7" s="86" t="s">
        <v>76</v>
      </c>
      <c r="Q7" s="102" t="s">
        <v>73</v>
      </c>
      <c r="R7" s="103" t="s">
        <v>74</v>
      </c>
      <c r="S7" s="51" t="s">
        <v>77</v>
      </c>
      <c r="T7" s="34" t="s">
        <v>74</v>
      </c>
      <c r="U7" s="104" t="s">
        <v>76</v>
      </c>
    </row>
    <row r="8" spans="1:21" s="44" customFormat="1" ht="15.75">
      <c r="A8" s="35"/>
      <c r="B8" s="36"/>
      <c r="C8" s="37"/>
      <c r="D8" s="38"/>
      <c r="E8" s="39"/>
      <c r="F8" s="39"/>
      <c r="G8" s="40"/>
      <c r="H8" s="39"/>
      <c r="I8" s="39"/>
      <c r="J8" s="41" t="s">
        <v>78</v>
      </c>
      <c r="K8" s="36"/>
      <c r="L8" s="35" t="s">
        <v>79</v>
      </c>
      <c r="M8" s="43" t="s">
        <v>80</v>
      </c>
      <c r="N8" s="42" t="s">
        <v>79</v>
      </c>
      <c r="O8" s="43" t="s">
        <v>80</v>
      </c>
      <c r="P8" s="37" t="s">
        <v>79</v>
      </c>
      <c r="Q8" s="105" t="s">
        <v>79</v>
      </c>
      <c r="R8" s="43" t="s">
        <v>80</v>
      </c>
      <c r="S8" s="42" t="s">
        <v>79</v>
      </c>
      <c r="T8" s="43" t="s">
        <v>80</v>
      </c>
      <c r="U8" s="106" t="s">
        <v>79</v>
      </c>
    </row>
    <row r="9" spans="1:21" ht="30" customHeight="1">
      <c r="A9" s="73"/>
      <c r="B9" s="74"/>
      <c r="C9" s="47" t="s">
        <v>81</v>
      </c>
      <c r="D9" s="75"/>
      <c r="E9" s="76"/>
      <c r="F9" s="76"/>
      <c r="G9" s="76"/>
      <c r="H9" s="76"/>
      <c r="I9" s="107"/>
      <c r="J9" s="125"/>
      <c r="K9" s="108"/>
      <c r="L9" s="109"/>
      <c r="M9" s="52" t="str">
        <f t="shared" ref="M9:M20" si="0">IF(I9="","",1)</f>
        <v/>
      </c>
      <c r="N9" s="110"/>
      <c r="O9" s="52" t="str">
        <f>M9</f>
        <v/>
      </c>
      <c r="P9" s="54" t="str">
        <f>IF(O9="","",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c r="Q9" s="111">
        <f>L9</f>
        <v>0</v>
      </c>
      <c r="R9" s="53" t="str">
        <f>M9</f>
        <v/>
      </c>
      <c r="S9" s="53" t="str">
        <f>IFERROR(IF(OR(I9="北海道",I9="青森県",I9="岩手県",I9="宮城県",I9="秋田県",I9="山形県",I9="福島県",I9="茨城県",I9="栃木県",I9="群馬県",I9="埼玉県",I9="千葉県",I9="東京都",I9="神奈川県",I9="新潟県",I9="富山県",I9="石川県",I9="福井県",I9="山梨県",I9="長野県",I9="岐阜県",I9="静岡県",I9="愛知県",I9="三重県",I9="滋賀県",I9="京都府",I9="大阪府",I9="兵庫県",I9="奈良県",I9="和歌山県",I9="鳥取県",I9="島根県",I9="岡山県",I9="広島県",I9="山口県",I9="徳島県",I9="香川県",I9="愛媛県",I9="高知県",I9="福岡県",I9="佐賀県",I9="長崎県",I9="熊本県",I9="大分県",I9="宮崎県",I9="鹿児島県",I9="沖縄県"),IF(R9=1,MIN(N9,_xlfn.XLOOKUP($B$6,'(参考)宿泊料等'!$B$3:$B$25,_xlfn.XLOOKUP(I9,'(参考)宿泊料等'!$H$2:$BB$2,'(参考)宿泊料等'!$H$3:$BB$25,""),"")),""),""),"")</f>
        <v/>
      </c>
      <c r="T9" s="53" t="str">
        <f>O9</f>
        <v/>
      </c>
      <c r="U9" s="54" t="str">
        <f>IF(T9="","",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row>
    <row r="10" spans="1:21" ht="30" customHeight="1">
      <c r="A10" s="73"/>
      <c r="B10" s="78"/>
      <c r="C10" s="57" t="s">
        <v>81</v>
      </c>
      <c r="D10" s="79"/>
      <c r="E10" s="80"/>
      <c r="F10" s="76"/>
      <c r="G10" s="80"/>
      <c r="H10" s="80"/>
      <c r="I10" s="107"/>
      <c r="J10" s="112"/>
      <c r="K10" s="113"/>
      <c r="L10" s="109"/>
      <c r="M10" s="62" t="str">
        <f t="shared" si="0"/>
        <v/>
      </c>
      <c r="N10" s="82"/>
      <c r="O10" s="52" t="str">
        <f t="shared" ref="O10:O20" si="1">M10</f>
        <v/>
      </c>
      <c r="P10" s="54" t="str">
        <f>IF(O10="","",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c r="Q10" s="114">
        <f t="shared" ref="Q10:R20" si="2">L10</f>
        <v>0</v>
      </c>
      <c r="R10" s="53" t="str">
        <f t="shared" si="2"/>
        <v/>
      </c>
      <c r="S10" s="53" t="str">
        <f>IFERROR(IF(OR(I10="北海道",I10="青森県",I10="岩手県",I10="宮城県",I10="秋田県",I10="山形県",I10="福島県",I10="茨城県",I10="栃木県",I10="群馬県",I10="埼玉県",I10="千葉県",I10="東京都",I10="神奈川県",I10="新潟県",I10="富山県",I10="石川県",I10="福井県",I10="山梨県",I10="長野県",I10="岐阜県",I10="静岡県",I10="愛知県",I10="三重県",I10="滋賀県",I10="京都府",I10="大阪府",I10="兵庫県",I10="奈良県",I10="和歌山県",I10="鳥取県",I10="島根県",I10="岡山県",I10="広島県",I10="山口県",I10="徳島県",I10="香川県",I10="愛媛県",I10="高知県",I10="福岡県",I10="佐賀県",I10="長崎県",I10="熊本県",I10="大分県",I10="宮崎県",I10="鹿児島県",I10="沖縄県"),IF(R10=1,MIN(N10,_xlfn.XLOOKUP($B$6,'(参考)宿泊料等'!$B$3:$B$25,_xlfn.XLOOKUP(I10,'(参考)宿泊料等'!$H$2:$BB$2,'(参考)宿泊料等'!$H$3:$BB$25,""),"")),""),""),"")</f>
        <v/>
      </c>
      <c r="T10" s="53" t="str">
        <f t="shared" ref="T10:T20" si="3">O10</f>
        <v/>
      </c>
      <c r="U10" s="54" t="str">
        <f>IF(T10="","",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row>
    <row r="11" spans="1:21" ht="30" customHeight="1">
      <c r="A11" s="77"/>
      <c r="B11" s="78"/>
      <c r="C11" s="57" t="s">
        <v>81</v>
      </c>
      <c r="D11" s="79"/>
      <c r="E11" s="80"/>
      <c r="F11" s="80"/>
      <c r="G11" s="81"/>
      <c r="H11" s="76"/>
      <c r="I11" s="107"/>
      <c r="J11" s="112"/>
      <c r="K11" s="115"/>
      <c r="L11" s="109"/>
      <c r="M11" s="63" t="str">
        <f t="shared" si="0"/>
        <v/>
      </c>
      <c r="N11" s="82"/>
      <c r="O11" s="52" t="str">
        <f t="shared" si="1"/>
        <v/>
      </c>
      <c r="P11" s="54" t="str">
        <f>IF(O11="","",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c r="Q11" s="114">
        <f t="shared" si="2"/>
        <v>0</v>
      </c>
      <c r="R11" s="53" t="str">
        <f>M11</f>
        <v/>
      </c>
      <c r="S11" s="53" t="str">
        <f>IFERROR(IF(OR(I11="北海道",I11="青森県",I11="岩手県",I11="宮城県",I11="秋田県",I11="山形県",I11="福島県",I11="茨城県",I11="栃木県",I11="群馬県",I11="埼玉県",I11="千葉県",I11="東京都",I11="神奈川県",I11="新潟県",I11="富山県",I11="石川県",I11="福井県",I11="山梨県",I11="長野県",I11="岐阜県",I11="静岡県",I11="愛知県",I11="三重県",I11="滋賀県",I11="京都府",I11="大阪府",I11="兵庫県",I11="奈良県",I11="和歌山県",I11="鳥取県",I11="島根県",I11="岡山県",I11="広島県",I11="山口県",I11="徳島県",I11="香川県",I11="愛媛県",I11="高知県",I11="福岡県",I11="佐賀県",I11="長崎県",I11="熊本県",I11="大分県",I11="宮崎県",I11="鹿児島県",I11="沖縄県"),IF(R11=1,MIN(N11,_xlfn.XLOOKUP($B$6,'(参考)宿泊料等'!$B$3:$B$25,_xlfn.XLOOKUP(I11,'(参考)宿泊料等'!$H$2:$BB$2,'(参考)宿泊料等'!$H$3:$BB$25,""),"")),""),""),"")</f>
        <v/>
      </c>
      <c r="T11" s="53" t="str">
        <f t="shared" si="3"/>
        <v/>
      </c>
      <c r="U11" s="54" t="str">
        <f>IF(T11="","",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row>
    <row r="12" spans="1:21" ht="30" customHeight="1">
      <c r="A12" s="77"/>
      <c r="B12" s="78"/>
      <c r="C12" s="57" t="s">
        <v>65</v>
      </c>
      <c r="D12" s="79"/>
      <c r="E12" s="80"/>
      <c r="F12" s="80"/>
      <c r="G12" s="81"/>
      <c r="H12" s="81"/>
      <c r="I12" s="107"/>
      <c r="J12" s="112"/>
      <c r="K12" s="115"/>
      <c r="L12" s="109"/>
      <c r="M12" s="63" t="str">
        <f t="shared" si="0"/>
        <v/>
      </c>
      <c r="N12" s="82"/>
      <c r="O12" s="52" t="str">
        <f t="shared" si="1"/>
        <v/>
      </c>
      <c r="P12" s="54" t="str">
        <f>IF(O12="","",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c r="Q12" s="114">
        <f t="shared" si="2"/>
        <v>0</v>
      </c>
      <c r="R12" s="53" t="str">
        <f t="shared" si="2"/>
        <v/>
      </c>
      <c r="S12" s="53" t="str">
        <f>IFERROR(IF(OR(I12="北海道",I12="青森県",I12="岩手県",I12="宮城県",I12="秋田県",I12="山形県",I12="福島県",I12="茨城県",I12="栃木県",I12="群馬県",I12="埼玉県",I12="千葉県",I12="東京都",I12="神奈川県",I12="新潟県",I12="富山県",I12="石川県",I12="福井県",I12="山梨県",I12="長野県",I12="岐阜県",I12="静岡県",I12="愛知県",I12="三重県",I12="滋賀県",I12="京都府",I12="大阪府",I12="兵庫県",I12="奈良県",I12="和歌山県",I12="鳥取県",I12="島根県",I12="岡山県",I12="広島県",I12="山口県",I12="徳島県",I12="香川県",I12="愛媛県",I12="高知県",I12="福岡県",I12="佐賀県",I12="長崎県",I12="熊本県",I12="大分県",I12="宮崎県",I12="鹿児島県",I12="沖縄県"),IF(R12=1,MIN(N12,_xlfn.XLOOKUP($B$6,'(参考)宿泊料等'!$B$3:$B$25,_xlfn.XLOOKUP(I12,'(参考)宿泊料等'!$H$2:$BB$2,'(参考)宿泊料等'!$H$3:$BB$25,""),"")),""),""),"")</f>
        <v/>
      </c>
      <c r="T12" s="53" t="str">
        <f t="shared" si="3"/>
        <v/>
      </c>
      <c r="U12" s="54" t="str">
        <f>IF(T12="","",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row>
    <row r="13" spans="1:21" ht="30" customHeight="1">
      <c r="A13" s="77"/>
      <c r="B13" s="78"/>
      <c r="C13" s="57" t="s">
        <v>65</v>
      </c>
      <c r="D13" s="79"/>
      <c r="E13" s="80"/>
      <c r="F13" s="80"/>
      <c r="G13" s="81"/>
      <c r="H13" s="81"/>
      <c r="I13" s="107"/>
      <c r="J13" s="112"/>
      <c r="K13" s="115"/>
      <c r="L13" s="109"/>
      <c r="M13" s="62" t="str">
        <f t="shared" si="0"/>
        <v/>
      </c>
      <c r="N13" s="82"/>
      <c r="O13" s="52" t="str">
        <f t="shared" si="1"/>
        <v/>
      </c>
      <c r="P13" s="54" t="str">
        <f>IF(O13="","",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c r="Q13" s="114">
        <f t="shared" si="2"/>
        <v>0</v>
      </c>
      <c r="R13" s="53" t="str">
        <f t="shared" si="2"/>
        <v/>
      </c>
      <c r="S13" s="53" t="str">
        <f>IFERROR(IF(OR(I13="北海道",I13="青森県",I13="岩手県",I13="宮城県",I13="秋田県",I13="山形県",I13="福島県",I13="茨城県",I13="栃木県",I13="群馬県",I13="埼玉県",I13="千葉県",I13="東京都",I13="神奈川県",I13="新潟県",I13="富山県",I13="石川県",I13="福井県",I13="山梨県",I13="長野県",I13="岐阜県",I13="静岡県",I13="愛知県",I13="三重県",I13="滋賀県",I13="京都府",I13="大阪府",I13="兵庫県",I13="奈良県",I13="和歌山県",I13="鳥取県",I13="島根県",I13="岡山県",I13="広島県",I13="山口県",I13="徳島県",I13="香川県",I13="愛媛県",I13="高知県",I13="福岡県",I13="佐賀県",I13="長崎県",I13="熊本県",I13="大分県",I13="宮崎県",I13="鹿児島県",I13="沖縄県"),IF(R13=1,MIN(N13,_xlfn.XLOOKUP($B$6,'(参考)宿泊料等'!$B$3:$B$25,_xlfn.XLOOKUP(I13,'(参考)宿泊料等'!$H$2:$BB$2,'(参考)宿泊料等'!$H$3:$BB$25,""),"")),""),""),"")</f>
        <v/>
      </c>
      <c r="T13" s="53" t="str">
        <f t="shared" si="3"/>
        <v/>
      </c>
      <c r="U13" s="54" t="str">
        <f>IF(T13="","",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row>
    <row r="14" spans="1:21" ht="30" customHeight="1">
      <c r="A14" s="77"/>
      <c r="B14" s="78"/>
      <c r="C14" s="57" t="s">
        <v>65</v>
      </c>
      <c r="D14" s="79"/>
      <c r="E14" s="80"/>
      <c r="F14" s="80"/>
      <c r="G14" s="81"/>
      <c r="H14" s="81"/>
      <c r="I14" s="107"/>
      <c r="J14" s="112"/>
      <c r="K14" s="113"/>
      <c r="L14" s="109"/>
      <c r="M14" s="63" t="str">
        <f t="shared" si="0"/>
        <v/>
      </c>
      <c r="N14" s="82"/>
      <c r="O14" s="52" t="str">
        <f t="shared" si="1"/>
        <v/>
      </c>
      <c r="P14" s="54" t="str">
        <f>IF(O14="","",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c r="Q14" s="114">
        <f t="shared" si="2"/>
        <v>0</v>
      </c>
      <c r="R14" s="53" t="str">
        <f t="shared" si="2"/>
        <v/>
      </c>
      <c r="S14" s="53" t="str">
        <f>IFERROR(IF(OR(I14="北海道",I14="青森県",I14="岩手県",I14="宮城県",I14="秋田県",I14="山形県",I14="福島県",I14="茨城県",I14="栃木県",I14="群馬県",I14="埼玉県",I14="千葉県",I14="東京都",I14="神奈川県",I14="新潟県",I14="富山県",I14="石川県",I14="福井県",I14="山梨県",I14="長野県",I14="岐阜県",I14="静岡県",I14="愛知県",I14="三重県",I14="滋賀県",I14="京都府",I14="大阪府",I14="兵庫県",I14="奈良県",I14="和歌山県",I14="鳥取県",I14="島根県",I14="岡山県",I14="広島県",I14="山口県",I14="徳島県",I14="香川県",I14="愛媛県",I14="高知県",I14="福岡県",I14="佐賀県",I14="長崎県",I14="熊本県",I14="大分県",I14="宮崎県",I14="鹿児島県",I14="沖縄県"),IF(R14=1,MIN(N14,_xlfn.XLOOKUP($B$6,'(参考)宿泊料等'!$B$3:$B$25,_xlfn.XLOOKUP(I14,'(参考)宿泊料等'!$H$2:$BB$2,'(参考)宿泊料等'!$H$3:$BB$25,""),"")),""),""),"")</f>
        <v/>
      </c>
      <c r="T14" s="53" t="str">
        <f t="shared" si="3"/>
        <v/>
      </c>
      <c r="U14" s="54" t="str">
        <f>IF(T14="","",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row>
    <row r="15" spans="1:21" ht="30" customHeight="1">
      <c r="A15" s="73"/>
      <c r="B15" s="78"/>
      <c r="C15" s="57" t="s">
        <v>81</v>
      </c>
      <c r="D15" s="79"/>
      <c r="E15" s="80"/>
      <c r="F15" s="76"/>
      <c r="G15" s="80"/>
      <c r="H15" s="80"/>
      <c r="I15" s="107"/>
      <c r="J15" s="112"/>
      <c r="K15" s="115"/>
      <c r="L15" s="109"/>
      <c r="M15" s="63" t="str">
        <f t="shared" si="0"/>
        <v/>
      </c>
      <c r="N15" s="82"/>
      <c r="O15" s="52" t="str">
        <f t="shared" si="1"/>
        <v/>
      </c>
      <c r="P15" s="54" t="str">
        <f>IF(O15="","",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c r="Q15" s="114">
        <f t="shared" si="2"/>
        <v>0</v>
      </c>
      <c r="R15" s="53" t="str">
        <f t="shared" si="2"/>
        <v/>
      </c>
      <c r="S15" s="53" t="str">
        <f>IFERROR(IF(OR(I15="北海道",I15="青森県",I15="岩手県",I15="宮城県",I15="秋田県",I15="山形県",I15="福島県",I15="茨城県",I15="栃木県",I15="群馬県",I15="埼玉県",I15="千葉県",I15="東京都",I15="神奈川県",I15="新潟県",I15="富山県",I15="石川県",I15="福井県",I15="山梨県",I15="長野県",I15="岐阜県",I15="静岡県",I15="愛知県",I15="三重県",I15="滋賀県",I15="京都府",I15="大阪府",I15="兵庫県",I15="奈良県",I15="和歌山県",I15="鳥取県",I15="島根県",I15="岡山県",I15="広島県",I15="山口県",I15="徳島県",I15="香川県",I15="愛媛県",I15="高知県",I15="福岡県",I15="佐賀県",I15="長崎県",I15="熊本県",I15="大分県",I15="宮崎県",I15="鹿児島県",I15="沖縄県"),IF(R15=1,MIN(N15,_xlfn.XLOOKUP($B$6,'(参考)宿泊料等'!$B$3:$B$25,_xlfn.XLOOKUP(I15,'(参考)宿泊料等'!$H$2:$BB$2,'(参考)宿泊料等'!$H$3:$BB$25,""),"")),""),""),"")</f>
        <v/>
      </c>
      <c r="T15" s="53" t="str">
        <f t="shared" si="3"/>
        <v/>
      </c>
      <c r="U15" s="54" t="str">
        <f>IF(T15="","",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row>
    <row r="16" spans="1:21" ht="30" customHeight="1">
      <c r="A16" s="77"/>
      <c r="B16" s="78"/>
      <c r="C16" s="57" t="s">
        <v>81</v>
      </c>
      <c r="D16" s="79"/>
      <c r="E16" s="80"/>
      <c r="F16" s="80"/>
      <c r="G16" s="81"/>
      <c r="H16" s="76"/>
      <c r="I16" s="107"/>
      <c r="J16" s="112"/>
      <c r="K16" s="115"/>
      <c r="L16" s="109"/>
      <c r="M16" s="63" t="str">
        <f t="shared" si="0"/>
        <v/>
      </c>
      <c r="N16" s="82"/>
      <c r="O16" s="52" t="str">
        <f t="shared" si="1"/>
        <v/>
      </c>
      <c r="P16" s="54" t="str">
        <f>IF(O16="","",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c r="Q16" s="114">
        <f t="shared" si="2"/>
        <v>0</v>
      </c>
      <c r="R16" s="53" t="str">
        <f t="shared" si="2"/>
        <v/>
      </c>
      <c r="S16" s="53" t="str">
        <f>IFERROR(IF(OR(I16="北海道",I16="青森県",I16="岩手県",I16="宮城県",I16="秋田県",I16="山形県",I16="福島県",I16="茨城県",I16="栃木県",I16="群馬県",I16="埼玉県",I16="千葉県",I16="東京都",I16="神奈川県",I16="新潟県",I16="富山県",I16="石川県",I16="福井県",I16="山梨県",I16="長野県",I16="岐阜県",I16="静岡県",I16="愛知県",I16="三重県",I16="滋賀県",I16="京都府",I16="大阪府",I16="兵庫県",I16="奈良県",I16="和歌山県",I16="鳥取県",I16="島根県",I16="岡山県",I16="広島県",I16="山口県",I16="徳島県",I16="香川県",I16="愛媛県",I16="高知県",I16="福岡県",I16="佐賀県",I16="長崎県",I16="熊本県",I16="大分県",I16="宮崎県",I16="鹿児島県",I16="沖縄県"),IF(R16=1,MIN(N16,_xlfn.XLOOKUP($B$6,'(参考)宿泊料等'!$B$3:$B$25,_xlfn.XLOOKUP(I16,'(参考)宿泊料等'!$H$2:$BB$2,'(参考)宿泊料等'!$H$3:$BB$25,""),"")),""),""),"")</f>
        <v/>
      </c>
      <c r="T16" s="53" t="str">
        <f t="shared" si="3"/>
        <v/>
      </c>
      <c r="U16" s="54" t="str">
        <f>IF(T16="","",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row>
    <row r="17" spans="1:21" ht="30" customHeight="1">
      <c r="A17" s="77"/>
      <c r="B17" s="78"/>
      <c r="C17" s="57" t="s">
        <v>65</v>
      </c>
      <c r="D17" s="79"/>
      <c r="E17" s="80"/>
      <c r="F17" s="80"/>
      <c r="G17" s="81"/>
      <c r="H17" s="81"/>
      <c r="I17" s="107"/>
      <c r="J17" s="112"/>
      <c r="K17" s="115"/>
      <c r="L17" s="109"/>
      <c r="M17" s="63" t="str">
        <f t="shared" si="0"/>
        <v/>
      </c>
      <c r="N17" s="82"/>
      <c r="O17" s="52" t="str">
        <f t="shared" si="1"/>
        <v/>
      </c>
      <c r="P17" s="54" t="str">
        <f>IF(O17="","",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c r="Q17" s="114">
        <f t="shared" si="2"/>
        <v>0</v>
      </c>
      <c r="R17" s="53" t="str">
        <f t="shared" si="2"/>
        <v/>
      </c>
      <c r="S17" s="53" t="str">
        <f>IFERROR(IF(OR(I17="北海道",I17="青森県",I17="岩手県",I17="宮城県",I17="秋田県",I17="山形県",I17="福島県",I17="茨城県",I17="栃木県",I17="群馬県",I17="埼玉県",I17="千葉県",I17="東京都",I17="神奈川県",I17="新潟県",I17="富山県",I17="石川県",I17="福井県",I17="山梨県",I17="長野県",I17="岐阜県",I17="静岡県",I17="愛知県",I17="三重県",I17="滋賀県",I17="京都府",I17="大阪府",I17="兵庫県",I17="奈良県",I17="和歌山県",I17="鳥取県",I17="島根県",I17="岡山県",I17="広島県",I17="山口県",I17="徳島県",I17="香川県",I17="愛媛県",I17="高知県",I17="福岡県",I17="佐賀県",I17="長崎県",I17="熊本県",I17="大分県",I17="宮崎県",I17="鹿児島県",I17="沖縄県"),IF(R17=1,MIN(N17,_xlfn.XLOOKUP($B$6,'(参考)宿泊料等'!$B$3:$B$25,_xlfn.XLOOKUP(I17,'(参考)宿泊料等'!$H$2:$BB$2,'(参考)宿泊料等'!$H$3:$BB$25,""),"")),""),""),"")</f>
        <v/>
      </c>
      <c r="T17" s="53" t="str">
        <f t="shared" si="3"/>
        <v/>
      </c>
      <c r="U17" s="54" t="str">
        <f>IF(T17="","",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row>
    <row r="18" spans="1:21" ht="30" customHeight="1">
      <c r="A18" s="77"/>
      <c r="B18" s="78"/>
      <c r="C18" s="57" t="s">
        <v>65</v>
      </c>
      <c r="D18" s="79"/>
      <c r="E18" s="80"/>
      <c r="F18" s="80"/>
      <c r="G18" s="81"/>
      <c r="H18" s="81"/>
      <c r="I18" s="107"/>
      <c r="J18" s="112"/>
      <c r="K18" s="115"/>
      <c r="L18" s="109"/>
      <c r="M18" s="63" t="str">
        <f t="shared" si="0"/>
        <v/>
      </c>
      <c r="N18" s="82"/>
      <c r="O18" s="52" t="str">
        <f t="shared" si="1"/>
        <v/>
      </c>
      <c r="P18" s="54" t="str">
        <f>IF(O18="","",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c r="Q18" s="114">
        <f t="shared" si="2"/>
        <v>0</v>
      </c>
      <c r="R18" s="53" t="str">
        <f t="shared" si="2"/>
        <v/>
      </c>
      <c r="S18" s="53" t="str">
        <f>IFERROR(IF(OR(I18="北海道",I18="青森県",I18="岩手県",I18="宮城県",I18="秋田県",I18="山形県",I18="福島県",I18="茨城県",I18="栃木県",I18="群馬県",I18="埼玉県",I18="千葉県",I18="東京都",I18="神奈川県",I18="新潟県",I18="富山県",I18="石川県",I18="福井県",I18="山梨県",I18="長野県",I18="岐阜県",I18="静岡県",I18="愛知県",I18="三重県",I18="滋賀県",I18="京都府",I18="大阪府",I18="兵庫県",I18="奈良県",I18="和歌山県",I18="鳥取県",I18="島根県",I18="岡山県",I18="広島県",I18="山口県",I18="徳島県",I18="香川県",I18="愛媛県",I18="高知県",I18="福岡県",I18="佐賀県",I18="長崎県",I18="熊本県",I18="大分県",I18="宮崎県",I18="鹿児島県",I18="沖縄県"),IF(R18=1,MIN(N18,_xlfn.XLOOKUP($B$6,'(参考)宿泊料等'!$B$3:$B$25,_xlfn.XLOOKUP(I18,'(参考)宿泊料等'!$H$2:$BB$2,'(参考)宿泊料等'!$H$3:$BB$25,""),"")),""),""),"")</f>
        <v/>
      </c>
      <c r="T18" s="53" t="str">
        <f t="shared" si="3"/>
        <v/>
      </c>
      <c r="U18" s="54" t="str">
        <f>IF(T18="","",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row>
    <row r="19" spans="1:21" ht="30" customHeight="1">
      <c r="A19" s="77"/>
      <c r="B19" s="78"/>
      <c r="C19" s="57" t="s">
        <v>65</v>
      </c>
      <c r="D19" s="79"/>
      <c r="E19" s="80"/>
      <c r="F19" s="80"/>
      <c r="G19" s="81"/>
      <c r="H19" s="81"/>
      <c r="I19" s="107"/>
      <c r="J19" s="112"/>
      <c r="K19" s="115"/>
      <c r="L19" s="109"/>
      <c r="M19" s="63" t="str">
        <f t="shared" si="0"/>
        <v/>
      </c>
      <c r="N19" s="82"/>
      <c r="O19" s="52" t="str">
        <f t="shared" si="1"/>
        <v/>
      </c>
      <c r="P19" s="54" t="str">
        <f>IF(O19="","",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c r="Q19" s="114">
        <f t="shared" si="2"/>
        <v>0</v>
      </c>
      <c r="R19" s="53" t="str">
        <f t="shared" si="2"/>
        <v/>
      </c>
      <c r="S19" s="53" t="str">
        <f>IFERROR(IF(OR(I19="北海道",I19="青森県",I19="岩手県",I19="宮城県",I19="秋田県",I19="山形県",I19="福島県",I19="茨城県",I19="栃木県",I19="群馬県",I19="埼玉県",I19="千葉県",I19="東京都",I19="神奈川県",I19="新潟県",I19="富山県",I19="石川県",I19="福井県",I19="山梨県",I19="長野県",I19="岐阜県",I19="静岡県",I19="愛知県",I19="三重県",I19="滋賀県",I19="京都府",I19="大阪府",I19="兵庫県",I19="奈良県",I19="和歌山県",I19="鳥取県",I19="島根県",I19="岡山県",I19="広島県",I19="山口県",I19="徳島県",I19="香川県",I19="愛媛県",I19="高知県",I19="福岡県",I19="佐賀県",I19="長崎県",I19="熊本県",I19="大分県",I19="宮崎県",I19="鹿児島県",I19="沖縄県"),IF(R19=1,MIN(N19,_xlfn.XLOOKUP($B$6,'(参考)宿泊料等'!$B$3:$B$25,_xlfn.XLOOKUP(I19,'(参考)宿泊料等'!$H$2:$BB$2,'(参考)宿泊料等'!$H$3:$BB$25,""),"")),""),""),"")</f>
        <v/>
      </c>
      <c r="T19" s="53" t="str">
        <f t="shared" si="3"/>
        <v/>
      </c>
      <c r="U19" s="54" t="str">
        <f>IF(T19="","",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row>
    <row r="20" spans="1:21" ht="30" customHeight="1" thickBot="1">
      <c r="A20" s="77"/>
      <c r="B20" s="78"/>
      <c r="C20" s="57" t="s">
        <v>65</v>
      </c>
      <c r="D20" s="79"/>
      <c r="E20" s="80"/>
      <c r="F20" s="80"/>
      <c r="G20" s="80"/>
      <c r="H20" s="80"/>
      <c r="I20" s="107"/>
      <c r="J20" s="112"/>
      <c r="K20" s="115"/>
      <c r="L20" s="116"/>
      <c r="M20" s="83" t="str">
        <f t="shared" si="0"/>
        <v/>
      </c>
      <c r="N20" s="117"/>
      <c r="O20" s="52" t="str">
        <f t="shared" si="1"/>
        <v/>
      </c>
      <c r="P20" s="54" t="str">
        <f>IF(O20="","",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c r="Q20" s="118">
        <f t="shared" si="2"/>
        <v>0</v>
      </c>
      <c r="R20" s="53" t="str">
        <f t="shared" si="2"/>
        <v/>
      </c>
      <c r="S20" s="53" t="str">
        <f>IFERROR(IF(OR(I20="北海道",I20="青森県",I20="岩手県",I20="宮城県",I20="秋田県",I20="山形県",I20="福島県",I20="茨城県",I20="栃木県",I20="群馬県",I20="埼玉県",I20="千葉県",I20="東京都",I20="神奈川県",I20="新潟県",I20="富山県",I20="石川県",I20="福井県",I20="山梨県",I20="長野県",I20="岐阜県",I20="静岡県",I20="愛知県",I20="三重県",I20="滋賀県",I20="京都府",I20="大阪府",I20="兵庫県",I20="奈良県",I20="和歌山県",I20="鳥取県",I20="島根県",I20="岡山県",I20="広島県",I20="山口県",I20="徳島県",I20="香川県",I20="愛媛県",I20="高知県",I20="福岡県",I20="佐賀県",I20="長崎県",I20="熊本県",I20="大分県",I20="宮崎県",I20="鹿児島県",I20="沖縄県"),IF(R20=1,MIN(N20,_xlfn.XLOOKUP($B$6,'(参考)宿泊料等'!$B$3:$B$25,_xlfn.XLOOKUP(I20,'(参考)宿泊料等'!$H$2:$BB$2,'(参考)宿泊料等'!$H$3:$BB$25,""),"")),""),""),"")</f>
        <v/>
      </c>
      <c r="T20" s="53" t="str">
        <f t="shared" si="3"/>
        <v/>
      </c>
      <c r="U20" s="54" t="str">
        <f>IF(T20="","",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row>
    <row r="21" spans="1:21" ht="30" customHeight="1" thickBot="1">
      <c r="A21" s="175" t="s">
        <v>87</v>
      </c>
      <c r="B21" s="176"/>
      <c r="C21" s="176"/>
      <c r="D21" s="176"/>
      <c r="E21" s="176"/>
      <c r="F21" s="176"/>
      <c r="G21" s="176"/>
      <c r="H21" s="177"/>
      <c r="I21" s="64"/>
      <c r="J21" s="65">
        <f>TRUNC(SUM(J9:J20),-0.1)</f>
        <v>0</v>
      </c>
      <c r="K21" s="119"/>
      <c r="L21" s="67">
        <f t="shared" ref="L21:P21" si="4">SUM(L9:L20)</f>
        <v>0</v>
      </c>
      <c r="M21" s="67"/>
      <c r="N21" s="120">
        <f t="shared" si="4"/>
        <v>0</v>
      </c>
      <c r="O21" s="121"/>
      <c r="P21" s="121">
        <f t="shared" si="4"/>
        <v>0</v>
      </c>
      <c r="Q21" s="122">
        <f>SUM(Q9:Q20)</f>
        <v>0</v>
      </c>
      <c r="R21" s="66"/>
      <c r="S21" s="67">
        <f>SUM(S9:S20)</f>
        <v>0</v>
      </c>
      <c r="T21" s="67"/>
      <c r="U21" s="68">
        <f>SUM(U9:U20)</f>
        <v>0</v>
      </c>
    </row>
    <row r="22" spans="1:21" ht="30" customHeight="1" thickBot="1">
      <c r="A22" s="178" t="s">
        <v>88</v>
      </c>
      <c r="B22" s="178"/>
      <c r="C22" s="178"/>
      <c r="D22" s="178"/>
      <c r="E22" s="178"/>
      <c r="F22" s="178"/>
      <c r="G22" s="178"/>
      <c r="H22" s="178"/>
      <c r="I22" s="178"/>
      <c r="J22" s="178"/>
      <c r="K22" s="178"/>
      <c r="L22" s="123"/>
      <c r="M22" s="69"/>
      <c r="N22" s="69"/>
      <c r="O22" s="69"/>
      <c r="P22" s="69"/>
      <c r="Q22" s="69"/>
      <c r="R22" s="69"/>
      <c r="S22" s="69"/>
      <c r="T22" s="69"/>
      <c r="U22" s="69"/>
    </row>
    <row r="23" spans="1:21" ht="30" customHeight="1" thickBot="1">
      <c r="A23" s="25"/>
      <c r="B23" s="25"/>
      <c r="C23" s="27"/>
      <c r="D23" s="25"/>
      <c r="E23" s="25"/>
      <c r="F23" s="25"/>
      <c r="G23" s="25"/>
      <c r="K23" s="124"/>
      <c r="L23" s="171" t="s">
        <v>89</v>
      </c>
      <c r="M23" s="172"/>
      <c r="N23" s="213">
        <f>SUM(M5,L21,N21,P21)</f>
        <v>0</v>
      </c>
      <c r="O23" s="213"/>
      <c r="P23" s="214"/>
      <c r="Q23" s="165" t="s">
        <v>90</v>
      </c>
      <c r="R23" s="165"/>
      <c r="S23" s="166">
        <f>SUM(R5,Q21,S21,U21)</f>
        <v>0</v>
      </c>
      <c r="T23" s="167"/>
      <c r="U23" s="168"/>
    </row>
    <row r="24" spans="1:21" ht="16.5" thickBot="1">
      <c r="A24" s="25"/>
      <c r="B24" s="25"/>
      <c r="C24" s="27"/>
      <c r="D24" s="25"/>
      <c r="E24" s="25"/>
      <c r="F24" s="25"/>
      <c r="G24" s="25"/>
      <c r="H24" s="25"/>
      <c r="I24" s="25"/>
      <c r="J24" s="27"/>
      <c r="L24" s="8"/>
      <c r="N24" s="70"/>
      <c r="O24" s="70"/>
      <c r="P24" s="70"/>
      <c r="Q24" s="169" t="s">
        <v>91</v>
      </c>
      <c r="R24" s="165"/>
      <c r="S24" s="170">
        <f>N23-S23</f>
        <v>0</v>
      </c>
      <c r="T24" s="167"/>
      <c r="U24" s="168"/>
    </row>
    <row r="25" spans="1:21" ht="30" customHeight="1" thickBot="1">
      <c r="A25" s="25"/>
      <c r="B25" s="25"/>
      <c r="C25" s="27"/>
      <c r="D25" s="25"/>
      <c r="E25" s="25"/>
      <c r="F25" s="25"/>
      <c r="G25" s="25"/>
      <c r="H25" s="25"/>
      <c r="I25" s="25"/>
      <c r="J25" s="27"/>
      <c r="K25" s="27"/>
      <c r="L25" s="27"/>
      <c r="M25" s="70"/>
      <c r="N25" s="70"/>
      <c r="O25" s="70"/>
      <c r="P25" s="70"/>
      <c r="Q25" s="71"/>
      <c r="R25" s="71"/>
      <c r="S25" s="71"/>
      <c r="T25" s="71"/>
      <c r="U25" s="72"/>
    </row>
    <row r="26" spans="1:21" ht="30" customHeight="1">
      <c r="A26" s="194" t="s">
        <v>92</v>
      </c>
      <c r="B26" s="195"/>
      <c r="C26" s="195"/>
      <c r="D26" s="195"/>
      <c r="E26" s="195"/>
      <c r="F26" s="195"/>
      <c r="G26" s="195"/>
      <c r="H26" s="195"/>
      <c r="I26" s="195"/>
      <c r="J26" s="195"/>
      <c r="K26" s="196"/>
      <c r="L26" s="159" t="s">
        <v>93</v>
      </c>
      <c r="M26" s="160"/>
      <c r="N26" s="160"/>
      <c r="O26" s="160"/>
      <c r="P26" s="160"/>
      <c r="Q26" s="160"/>
      <c r="R26" s="160"/>
      <c r="S26" s="160"/>
      <c r="T26" s="160"/>
      <c r="U26" s="161"/>
    </row>
    <row r="27" spans="1:21" ht="15.75">
      <c r="A27" s="215"/>
      <c r="B27" s="216"/>
      <c r="C27" s="216"/>
      <c r="D27" s="216"/>
      <c r="E27" s="216"/>
      <c r="F27" s="216"/>
      <c r="G27" s="216"/>
      <c r="H27" s="216"/>
      <c r="I27" s="216"/>
      <c r="J27" s="216"/>
      <c r="K27" s="217"/>
      <c r="L27" s="218"/>
      <c r="M27" s="219"/>
      <c r="N27" s="219"/>
      <c r="O27" s="219"/>
      <c r="P27" s="219"/>
      <c r="Q27" s="219"/>
      <c r="R27" s="219"/>
      <c r="S27" s="219"/>
      <c r="T27" s="219"/>
      <c r="U27" s="220"/>
    </row>
    <row r="28" spans="1:21" ht="30" customHeight="1">
      <c r="A28" s="215"/>
      <c r="B28" s="216"/>
      <c r="C28" s="216"/>
      <c r="D28" s="216"/>
      <c r="E28" s="216"/>
      <c r="F28" s="216"/>
      <c r="G28" s="216"/>
      <c r="H28" s="216"/>
      <c r="I28" s="216"/>
      <c r="J28" s="216"/>
      <c r="K28" s="217"/>
      <c r="L28" s="221"/>
      <c r="M28" s="222"/>
      <c r="N28" s="222"/>
      <c r="O28" s="222"/>
      <c r="P28" s="222"/>
      <c r="Q28" s="222"/>
      <c r="R28" s="222"/>
      <c r="S28" s="222"/>
      <c r="T28" s="222"/>
      <c r="U28" s="223"/>
    </row>
    <row r="29" spans="1:21" ht="30" customHeight="1">
      <c r="A29" s="215"/>
      <c r="B29" s="216"/>
      <c r="C29" s="216"/>
      <c r="D29" s="216"/>
      <c r="E29" s="216"/>
      <c r="F29" s="216"/>
      <c r="G29" s="216"/>
      <c r="H29" s="216"/>
      <c r="I29" s="216"/>
      <c r="J29" s="216"/>
      <c r="K29" s="217"/>
      <c r="L29" s="221"/>
      <c r="M29" s="222"/>
      <c r="N29" s="222"/>
      <c r="O29" s="222"/>
      <c r="P29" s="222"/>
      <c r="Q29" s="222"/>
      <c r="R29" s="222"/>
      <c r="S29" s="222"/>
      <c r="T29" s="222"/>
      <c r="U29" s="223"/>
    </row>
    <row r="30" spans="1:21" ht="30" customHeight="1">
      <c r="A30" s="215"/>
      <c r="B30" s="216"/>
      <c r="C30" s="216"/>
      <c r="D30" s="216"/>
      <c r="E30" s="216"/>
      <c r="F30" s="216"/>
      <c r="G30" s="216"/>
      <c r="H30" s="216"/>
      <c r="I30" s="216"/>
      <c r="J30" s="216"/>
      <c r="K30" s="217"/>
      <c r="L30" s="221"/>
      <c r="M30" s="222"/>
      <c r="N30" s="222"/>
      <c r="O30" s="222"/>
      <c r="P30" s="222"/>
      <c r="Q30" s="222"/>
      <c r="R30" s="222"/>
      <c r="S30" s="222"/>
      <c r="T30" s="222"/>
      <c r="U30" s="223"/>
    </row>
    <row r="31" spans="1:21" ht="30" customHeight="1">
      <c r="A31" s="215"/>
      <c r="B31" s="216"/>
      <c r="C31" s="216"/>
      <c r="D31" s="216"/>
      <c r="E31" s="216"/>
      <c r="F31" s="216"/>
      <c r="G31" s="216"/>
      <c r="H31" s="216"/>
      <c r="I31" s="216"/>
      <c r="J31" s="216"/>
      <c r="K31" s="217"/>
      <c r="L31" s="221"/>
      <c r="M31" s="222"/>
      <c r="N31" s="222"/>
      <c r="O31" s="222"/>
      <c r="P31" s="222"/>
      <c r="Q31" s="222"/>
      <c r="R31" s="222"/>
      <c r="S31" s="222"/>
      <c r="T31" s="222"/>
      <c r="U31" s="223"/>
    </row>
    <row r="32" spans="1:21" ht="30" customHeight="1">
      <c r="A32" s="215"/>
      <c r="B32" s="216"/>
      <c r="C32" s="216"/>
      <c r="D32" s="216"/>
      <c r="E32" s="216"/>
      <c r="F32" s="216"/>
      <c r="G32" s="216"/>
      <c r="H32" s="216"/>
      <c r="I32" s="216"/>
      <c r="J32" s="216"/>
      <c r="K32" s="217"/>
      <c r="L32" s="221"/>
      <c r="M32" s="222"/>
      <c r="N32" s="222"/>
      <c r="O32" s="222"/>
      <c r="P32" s="222"/>
      <c r="Q32" s="222"/>
      <c r="R32" s="222"/>
      <c r="S32" s="222"/>
      <c r="T32" s="222"/>
      <c r="U32" s="223"/>
    </row>
    <row r="33" spans="1:21" ht="30" customHeight="1">
      <c r="A33" s="215"/>
      <c r="B33" s="216"/>
      <c r="C33" s="216"/>
      <c r="D33" s="216"/>
      <c r="E33" s="216"/>
      <c r="F33" s="216"/>
      <c r="G33" s="216"/>
      <c r="H33" s="216"/>
      <c r="I33" s="216"/>
      <c r="J33" s="216"/>
      <c r="K33" s="217"/>
      <c r="L33" s="221"/>
      <c r="M33" s="222"/>
      <c r="N33" s="222"/>
      <c r="O33" s="222"/>
      <c r="P33" s="222"/>
      <c r="Q33" s="222"/>
      <c r="R33" s="222"/>
      <c r="S33" s="222"/>
      <c r="T33" s="222"/>
      <c r="U33" s="223"/>
    </row>
    <row r="34" spans="1:21" ht="30" customHeight="1">
      <c r="A34" s="215"/>
      <c r="B34" s="216"/>
      <c r="C34" s="216"/>
      <c r="D34" s="216"/>
      <c r="E34" s="216"/>
      <c r="F34" s="216"/>
      <c r="G34" s="216"/>
      <c r="H34" s="216"/>
      <c r="I34" s="216"/>
      <c r="J34" s="216"/>
      <c r="K34" s="217"/>
      <c r="L34" s="221"/>
      <c r="M34" s="222"/>
      <c r="N34" s="222"/>
      <c r="O34" s="222"/>
      <c r="P34" s="222"/>
      <c r="Q34" s="222"/>
      <c r="R34" s="222"/>
      <c r="S34" s="222"/>
      <c r="T34" s="222"/>
      <c r="U34" s="223"/>
    </row>
    <row r="35" spans="1:21" ht="30" customHeight="1">
      <c r="A35" s="215"/>
      <c r="B35" s="216"/>
      <c r="C35" s="216"/>
      <c r="D35" s="216"/>
      <c r="E35" s="216"/>
      <c r="F35" s="216"/>
      <c r="G35" s="216"/>
      <c r="H35" s="216"/>
      <c r="I35" s="216"/>
      <c r="J35" s="216"/>
      <c r="K35" s="217"/>
      <c r="L35" s="221"/>
      <c r="M35" s="222"/>
      <c r="N35" s="222"/>
      <c r="O35" s="222"/>
      <c r="P35" s="222"/>
      <c r="Q35" s="222"/>
      <c r="R35" s="222"/>
      <c r="S35" s="222"/>
      <c r="T35" s="222"/>
      <c r="U35" s="223"/>
    </row>
    <row r="36" spans="1:21" ht="30" customHeight="1">
      <c r="A36" s="215"/>
      <c r="B36" s="216"/>
      <c r="C36" s="216"/>
      <c r="D36" s="216"/>
      <c r="E36" s="216"/>
      <c r="F36" s="216"/>
      <c r="G36" s="216"/>
      <c r="H36" s="216"/>
      <c r="I36" s="216"/>
      <c r="J36" s="216"/>
      <c r="K36" s="217"/>
      <c r="L36" s="221"/>
      <c r="M36" s="222"/>
      <c r="N36" s="222"/>
      <c r="O36" s="222"/>
      <c r="P36" s="222"/>
      <c r="Q36" s="222"/>
      <c r="R36" s="222"/>
      <c r="S36" s="222"/>
      <c r="T36" s="222"/>
      <c r="U36" s="223"/>
    </row>
    <row r="37" spans="1:21" ht="30" customHeight="1">
      <c r="A37" s="215"/>
      <c r="B37" s="216"/>
      <c r="C37" s="216"/>
      <c r="D37" s="216"/>
      <c r="E37" s="216"/>
      <c r="F37" s="216"/>
      <c r="G37" s="216"/>
      <c r="H37" s="216"/>
      <c r="I37" s="216"/>
      <c r="J37" s="216"/>
      <c r="K37" s="217"/>
      <c r="L37" s="221"/>
      <c r="M37" s="222"/>
      <c r="N37" s="222"/>
      <c r="O37" s="222"/>
      <c r="P37" s="222"/>
      <c r="Q37" s="222"/>
      <c r="R37" s="222"/>
      <c r="S37" s="222"/>
      <c r="T37" s="222"/>
      <c r="U37" s="223"/>
    </row>
    <row r="38" spans="1:21" ht="30" customHeight="1">
      <c r="A38" s="215"/>
      <c r="B38" s="216"/>
      <c r="C38" s="216"/>
      <c r="D38" s="216"/>
      <c r="E38" s="216"/>
      <c r="F38" s="216"/>
      <c r="G38" s="216"/>
      <c r="H38" s="216"/>
      <c r="I38" s="216"/>
      <c r="J38" s="216"/>
      <c r="K38" s="217"/>
      <c r="L38" s="221"/>
      <c r="M38" s="222"/>
      <c r="N38" s="222"/>
      <c r="O38" s="222"/>
      <c r="P38" s="222"/>
      <c r="Q38" s="222"/>
      <c r="R38" s="222"/>
      <c r="S38" s="222"/>
      <c r="T38" s="222"/>
      <c r="U38" s="223"/>
    </row>
    <row r="39" spans="1:21" ht="30" customHeight="1">
      <c r="A39" s="215"/>
      <c r="B39" s="216"/>
      <c r="C39" s="216"/>
      <c r="D39" s="216"/>
      <c r="E39" s="216"/>
      <c r="F39" s="216"/>
      <c r="G39" s="216"/>
      <c r="H39" s="216"/>
      <c r="I39" s="216"/>
      <c r="J39" s="216"/>
      <c r="K39" s="217"/>
      <c r="L39" s="221"/>
      <c r="M39" s="222"/>
      <c r="N39" s="222"/>
      <c r="O39" s="222"/>
      <c r="P39" s="222"/>
      <c r="Q39" s="222"/>
      <c r="R39" s="222"/>
      <c r="S39" s="222"/>
      <c r="T39" s="222"/>
      <c r="U39" s="223"/>
    </row>
    <row r="40" spans="1:21" ht="30" customHeight="1">
      <c r="A40" s="215"/>
      <c r="B40" s="216"/>
      <c r="C40" s="216"/>
      <c r="D40" s="216"/>
      <c r="E40" s="216"/>
      <c r="F40" s="216"/>
      <c r="G40" s="216"/>
      <c r="H40" s="216"/>
      <c r="I40" s="216"/>
      <c r="J40" s="216"/>
      <c r="K40" s="217"/>
      <c r="L40" s="221"/>
      <c r="M40" s="222"/>
      <c r="N40" s="222"/>
      <c r="O40" s="222"/>
      <c r="P40" s="222"/>
      <c r="Q40" s="222"/>
      <c r="R40" s="222"/>
      <c r="S40" s="222"/>
      <c r="T40" s="222"/>
      <c r="U40" s="223"/>
    </row>
    <row r="41" spans="1:21" ht="30" customHeight="1">
      <c r="A41" s="215"/>
      <c r="B41" s="216"/>
      <c r="C41" s="216"/>
      <c r="D41" s="216"/>
      <c r="E41" s="216"/>
      <c r="F41" s="216"/>
      <c r="G41" s="216"/>
      <c r="H41" s="216"/>
      <c r="I41" s="216"/>
      <c r="J41" s="216"/>
      <c r="K41" s="217"/>
      <c r="L41" s="221"/>
      <c r="M41" s="222"/>
      <c r="N41" s="222"/>
      <c r="O41" s="222"/>
      <c r="P41" s="222"/>
      <c r="Q41" s="222"/>
      <c r="R41" s="222"/>
      <c r="S41" s="222"/>
      <c r="T41" s="222"/>
      <c r="U41" s="223"/>
    </row>
    <row r="42" spans="1:21" ht="30" customHeight="1">
      <c r="A42" s="215"/>
      <c r="B42" s="216"/>
      <c r="C42" s="216"/>
      <c r="D42" s="216"/>
      <c r="E42" s="216"/>
      <c r="F42" s="216"/>
      <c r="G42" s="216"/>
      <c r="H42" s="216"/>
      <c r="I42" s="216"/>
      <c r="J42" s="216"/>
      <c r="K42" s="217"/>
      <c r="L42" s="221"/>
      <c r="M42" s="222"/>
      <c r="N42" s="222"/>
      <c r="O42" s="222"/>
      <c r="P42" s="222"/>
      <c r="Q42" s="222"/>
      <c r="R42" s="222"/>
      <c r="S42" s="222"/>
      <c r="T42" s="222"/>
      <c r="U42" s="223"/>
    </row>
    <row r="43" spans="1:21" ht="30" customHeight="1">
      <c r="A43" s="215"/>
      <c r="B43" s="216"/>
      <c r="C43" s="216"/>
      <c r="D43" s="216"/>
      <c r="E43" s="216"/>
      <c r="F43" s="216"/>
      <c r="G43" s="216"/>
      <c r="H43" s="216"/>
      <c r="I43" s="216"/>
      <c r="J43" s="216"/>
      <c r="K43" s="217"/>
      <c r="L43" s="221"/>
      <c r="M43" s="222"/>
      <c r="N43" s="222"/>
      <c r="O43" s="222"/>
      <c r="P43" s="222"/>
      <c r="Q43" s="222"/>
      <c r="R43" s="222"/>
      <c r="S43" s="222"/>
      <c r="T43" s="222"/>
      <c r="U43" s="223"/>
    </row>
    <row r="44" spans="1:21" ht="30" customHeight="1">
      <c r="A44" s="215"/>
      <c r="B44" s="216"/>
      <c r="C44" s="216"/>
      <c r="D44" s="216"/>
      <c r="E44" s="216"/>
      <c r="F44" s="216"/>
      <c r="G44" s="216"/>
      <c r="H44" s="216"/>
      <c r="I44" s="216"/>
      <c r="J44" s="216"/>
      <c r="K44" s="217"/>
      <c r="L44" s="221"/>
      <c r="M44" s="222"/>
      <c r="N44" s="222"/>
      <c r="O44" s="222"/>
      <c r="P44" s="222"/>
      <c r="Q44" s="222"/>
      <c r="R44" s="222"/>
      <c r="S44" s="222"/>
      <c r="T44" s="222"/>
      <c r="U44" s="223"/>
    </row>
    <row r="45" spans="1:21" ht="30" customHeight="1">
      <c r="A45" s="215"/>
      <c r="B45" s="216"/>
      <c r="C45" s="216"/>
      <c r="D45" s="216"/>
      <c r="E45" s="216"/>
      <c r="F45" s="216"/>
      <c r="G45" s="216"/>
      <c r="H45" s="216"/>
      <c r="I45" s="216"/>
      <c r="J45" s="216"/>
      <c r="K45" s="217"/>
      <c r="L45" s="221"/>
      <c r="M45" s="222"/>
      <c r="N45" s="222"/>
      <c r="O45" s="222"/>
      <c r="P45" s="222"/>
      <c r="Q45" s="222"/>
      <c r="R45" s="222"/>
      <c r="S45" s="222"/>
      <c r="T45" s="222"/>
      <c r="U45" s="223"/>
    </row>
    <row r="46" spans="1:21" ht="30" customHeight="1">
      <c r="A46" s="215"/>
      <c r="B46" s="216"/>
      <c r="C46" s="216"/>
      <c r="D46" s="216"/>
      <c r="E46" s="216"/>
      <c r="F46" s="216"/>
      <c r="G46" s="216"/>
      <c r="H46" s="216"/>
      <c r="I46" s="216"/>
      <c r="J46" s="216"/>
      <c r="K46" s="217"/>
      <c r="L46" s="221"/>
      <c r="M46" s="222"/>
      <c r="N46" s="222"/>
      <c r="O46" s="222"/>
      <c r="P46" s="222"/>
      <c r="Q46" s="222"/>
      <c r="R46" s="222"/>
      <c r="S46" s="222"/>
      <c r="T46" s="222"/>
      <c r="U46" s="223"/>
    </row>
    <row r="47" spans="1:21" ht="30" customHeight="1">
      <c r="A47" s="215"/>
      <c r="B47" s="216"/>
      <c r="C47" s="216"/>
      <c r="D47" s="216"/>
      <c r="E47" s="216"/>
      <c r="F47" s="216"/>
      <c r="G47" s="216"/>
      <c r="H47" s="216"/>
      <c r="I47" s="216"/>
      <c r="J47" s="216"/>
      <c r="K47" s="217"/>
      <c r="L47" s="221"/>
      <c r="M47" s="222"/>
      <c r="N47" s="222"/>
      <c r="O47" s="222"/>
      <c r="P47" s="222"/>
      <c r="Q47" s="222"/>
      <c r="R47" s="222"/>
      <c r="S47" s="222"/>
      <c r="T47" s="222"/>
      <c r="U47" s="223"/>
    </row>
    <row r="48" spans="1:21" ht="30" customHeight="1">
      <c r="A48" s="215"/>
      <c r="B48" s="216"/>
      <c r="C48" s="216"/>
      <c r="D48" s="216"/>
      <c r="E48" s="216"/>
      <c r="F48" s="216"/>
      <c r="G48" s="216"/>
      <c r="H48" s="216"/>
      <c r="I48" s="216"/>
      <c r="J48" s="216"/>
      <c r="K48" s="217"/>
      <c r="L48" s="221"/>
      <c r="M48" s="222"/>
      <c r="N48" s="222"/>
      <c r="O48" s="222"/>
      <c r="P48" s="222"/>
      <c r="Q48" s="222"/>
      <c r="R48" s="222"/>
      <c r="S48" s="222"/>
      <c r="T48" s="222"/>
      <c r="U48" s="223"/>
    </row>
    <row r="49" spans="1:21" ht="15.75">
      <c r="A49" s="215"/>
      <c r="B49" s="216"/>
      <c r="C49" s="216"/>
      <c r="D49" s="216"/>
      <c r="E49" s="216"/>
      <c r="F49" s="216"/>
      <c r="G49" s="216"/>
      <c r="H49" s="216"/>
      <c r="I49" s="216"/>
      <c r="J49" s="216"/>
      <c r="K49" s="217"/>
      <c r="L49" s="224"/>
      <c r="M49" s="225"/>
      <c r="N49" s="225"/>
      <c r="O49" s="225"/>
      <c r="P49" s="225"/>
      <c r="Q49" s="225"/>
      <c r="R49" s="225"/>
      <c r="S49" s="225"/>
      <c r="T49" s="225"/>
      <c r="U49" s="226"/>
    </row>
    <row r="50" spans="1:21" ht="30" customHeight="1">
      <c r="A50" s="193" t="s">
        <v>94</v>
      </c>
      <c r="B50" s="193"/>
      <c r="C50" s="193"/>
      <c r="D50" s="193"/>
      <c r="E50" s="193"/>
      <c r="F50" s="193"/>
      <c r="G50" s="193"/>
      <c r="H50" s="193"/>
      <c r="I50" s="193"/>
      <c r="J50" s="193"/>
      <c r="K50" s="193"/>
      <c r="L50" s="87"/>
    </row>
    <row r="51" spans="1:21" ht="30" customHeight="1">
      <c r="L51" s="8"/>
    </row>
    <row r="52" spans="1:21" ht="30" customHeight="1">
      <c r="L52" s="8"/>
    </row>
  </sheetData>
  <sheetProtection sheet="1" selectLockedCells="1"/>
  <protectedRanges>
    <protectedRange sqref="A9:B20 I6 K6 N9:N20 A27 L27 D9:L20" name="範囲1"/>
  </protectedRanges>
  <mergeCells count="27">
    <mergeCell ref="A1:F1"/>
    <mergeCell ref="N1:U1"/>
    <mergeCell ref="E2:F2"/>
    <mergeCell ref="A3:U3"/>
    <mergeCell ref="L4:P4"/>
    <mergeCell ref="Q4:U4"/>
    <mergeCell ref="S23:U23"/>
    <mergeCell ref="B5:D5"/>
    <mergeCell ref="M5:P5"/>
    <mergeCell ref="R5:U5"/>
    <mergeCell ref="B6:D6"/>
    <mergeCell ref="M6:N6"/>
    <mergeCell ref="O6:P6"/>
    <mergeCell ref="R6:S6"/>
    <mergeCell ref="T6:U6"/>
    <mergeCell ref="A21:H21"/>
    <mergeCell ref="A22:K22"/>
    <mergeCell ref="L23:M23"/>
    <mergeCell ref="N23:P23"/>
    <mergeCell ref="Q23:R23"/>
    <mergeCell ref="A50:K50"/>
    <mergeCell ref="Q24:R24"/>
    <mergeCell ref="S24:U24"/>
    <mergeCell ref="A26:K26"/>
    <mergeCell ref="L26:U26"/>
    <mergeCell ref="A27:K49"/>
    <mergeCell ref="L27:U49"/>
  </mergeCells>
  <phoneticPr fontId="5"/>
  <conditionalFormatting sqref="A9:B20 N9:N20">
    <cfRule type="containsBlanks" dxfId="8" priority="3">
      <formula>LEN(TRIM(A9))=0</formula>
    </cfRule>
  </conditionalFormatting>
  <conditionalFormatting sqref="D9:L20">
    <cfRule type="containsBlanks" dxfId="7" priority="1">
      <formula>LEN(TRIM(D9))=0</formula>
    </cfRule>
  </conditionalFormatting>
  <conditionalFormatting sqref="I6 K6">
    <cfRule type="containsBlanks" dxfId="6" priority="2">
      <formula>LEN(TRIM(I6))=0</formula>
    </cfRule>
  </conditionalFormatting>
  <dataValidations count="2">
    <dataValidation type="list" allowBlank="1" showInputMessage="1" showErrorMessage="1" sqref="K9:K20" xr:uid="{E66ED3E3-CCA8-4E3E-AC0A-3FB7AB65FDD2}">
      <formula1>"有,無"</formula1>
    </dataValidation>
    <dataValidation type="list" allowBlank="1" showInputMessage="1" showErrorMessage="1" sqref="I6 K6" xr:uid="{61A69AFE-6330-43C1-A00D-36E9E067CBB2}">
      <formula1>"あり,なし"</formula1>
    </dataValidation>
  </dataValidations>
  <printOptions horizontalCentered="1"/>
  <pageMargins left="0.59055118110236215" right="0.59055118110236215" top="0.59055118110236215" bottom="0.59055118110236215" header="0.39370078740157483" footer="0.27559055118110237"/>
  <pageSetup paperSize="9" scale="46"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45EAE333-75D5-4CE0-8539-87706E2B8C97}">
          <x14:formula1>
            <xm:f>'(参考)宿泊料等'!$H$2:$BB$2</xm:f>
          </x14:formula1>
          <xm:sqref>I9:I20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6E0ED-DE09-4363-8209-1CDD7C6CE4D1}">
  <sheetPr>
    <tabColor rgb="FFFFFF00"/>
    <pageSetUpPr fitToPage="1"/>
  </sheetPr>
  <dimension ref="A1:U52"/>
  <sheetViews>
    <sheetView showZeros="0" view="pageBreakPreview" zoomScaleNormal="100" zoomScaleSheetLayoutView="100" workbookViewId="0">
      <selection activeCell="AJ18" sqref="AJ18"/>
    </sheetView>
  </sheetViews>
  <sheetFormatPr defaultColWidth="2.5703125" defaultRowHeight="30" customHeight="1"/>
  <cols>
    <col min="1" max="1" width="6.85546875" style="7" customWidth="1"/>
    <col min="2" max="2" width="5.42578125" style="7" bestFit="1" customWidth="1"/>
    <col min="3" max="3" width="4.28515625" style="8" bestFit="1" customWidth="1"/>
    <col min="4" max="4" width="5.42578125" style="7" bestFit="1" customWidth="1"/>
    <col min="5" max="5" width="11" style="7" customWidth="1"/>
    <col min="6" max="6" width="18.7109375" style="7" customWidth="1"/>
    <col min="7" max="7" width="11" style="7" customWidth="1"/>
    <col min="8" max="8" width="18.7109375" style="7" customWidth="1"/>
    <col min="9" max="9" width="8.85546875" style="7" customWidth="1"/>
    <col min="10" max="10" width="8.85546875" style="8" customWidth="1"/>
    <col min="11" max="11" width="9.28515625" style="8" bestFit="1" customWidth="1"/>
    <col min="12" max="21" width="8.85546875" style="7" customWidth="1"/>
    <col min="22" max="16384" width="2.5703125" style="7"/>
  </cols>
  <sheetData>
    <row r="1" spans="1:21" ht="15.75">
      <c r="A1" s="181" t="s">
        <v>0</v>
      </c>
      <c r="B1" s="181"/>
      <c r="C1" s="181"/>
      <c r="D1" s="181"/>
      <c r="E1" s="181"/>
      <c r="F1" s="181"/>
      <c r="G1" s="9"/>
      <c r="H1" s="9"/>
      <c r="I1" s="9"/>
      <c r="J1" s="9"/>
      <c r="K1" s="9"/>
      <c r="L1" s="9"/>
      <c r="M1" s="9"/>
      <c r="N1" s="212">
        <f>'報告書(車)'!U6</f>
        <v>0</v>
      </c>
      <c r="O1" s="212"/>
      <c r="P1" s="212"/>
      <c r="Q1" s="212"/>
      <c r="R1" s="212"/>
      <c r="S1" s="212"/>
      <c r="T1" s="212"/>
      <c r="U1" s="212"/>
    </row>
    <row r="2" spans="1:21" s="10" customFormat="1" ht="15" customHeight="1">
      <c r="A2" s="91" t="s">
        <v>51</v>
      </c>
      <c r="B2" s="91"/>
      <c r="C2" s="91"/>
      <c r="D2" s="91"/>
      <c r="E2" s="211">
        <f>'報告書(車)'!M2</f>
        <v>0</v>
      </c>
      <c r="F2" s="211"/>
      <c r="G2" s="91"/>
      <c r="H2" s="91"/>
      <c r="I2" s="91"/>
      <c r="J2" s="91"/>
      <c r="K2" s="91"/>
      <c r="L2" s="91"/>
      <c r="M2" s="91"/>
      <c r="N2" s="91"/>
      <c r="O2" s="91"/>
      <c r="P2" s="91"/>
      <c r="Q2" s="91"/>
      <c r="R2" s="91"/>
      <c r="S2" s="91"/>
      <c r="T2" s="91"/>
      <c r="U2" s="91"/>
    </row>
    <row r="3" spans="1:21" ht="16.5" customHeight="1" thickBot="1">
      <c r="A3" s="183" t="s">
        <v>97</v>
      </c>
      <c r="B3" s="183"/>
      <c r="C3" s="183"/>
      <c r="D3" s="183"/>
      <c r="E3" s="183"/>
      <c r="F3" s="183"/>
      <c r="G3" s="183"/>
      <c r="H3" s="183"/>
      <c r="I3" s="183"/>
      <c r="J3" s="183"/>
      <c r="K3" s="183"/>
      <c r="L3" s="183"/>
      <c r="M3" s="183"/>
      <c r="N3" s="183"/>
      <c r="O3" s="183"/>
      <c r="P3" s="183"/>
      <c r="Q3" s="183"/>
      <c r="R3" s="183"/>
      <c r="S3" s="183"/>
      <c r="T3" s="183"/>
      <c r="U3" s="183"/>
    </row>
    <row r="4" spans="1:21" ht="30" customHeight="1">
      <c r="E4" s="23"/>
      <c r="I4" s="92"/>
      <c r="J4" s="92"/>
      <c r="K4" s="93"/>
      <c r="L4" s="184" t="s">
        <v>53</v>
      </c>
      <c r="M4" s="185"/>
      <c r="N4" s="185"/>
      <c r="O4" s="185"/>
      <c r="P4" s="185"/>
      <c r="Q4" s="184" t="s">
        <v>54</v>
      </c>
      <c r="R4" s="185"/>
      <c r="S4" s="185"/>
      <c r="T4" s="185"/>
      <c r="U4" s="186"/>
    </row>
    <row r="5" spans="1:21" ht="22.5" customHeight="1" thickBot="1">
      <c r="A5" s="24" t="s">
        <v>55</v>
      </c>
      <c r="B5" s="200">
        <f>'報告書(車)'!W18</f>
        <v>0</v>
      </c>
      <c r="C5" s="200"/>
      <c r="D5" s="200"/>
      <c r="E5" s="25"/>
      <c r="L5" s="94" t="s">
        <v>56</v>
      </c>
      <c r="M5" s="209">
        <f>J21*18</f>
        <v>0</v>
      </c>
      <c r="N5" s="210"/>
      <c r="O5" s="210"/>
      <c r="P5" s="210"/>
      <c r="Q5" s="26" t="s">
        <v>56</v>
      </c>
      <c r="R5" s="187">
        <f>M5</f>
        <v>0</v>
      </c>
      <c r="S5" s="188"/>
      <c r="T5" s="188"/>
      <c r="U5" s="189"/>
    </row>
    <row r="6" spans="1:21" ht="22.5" customHeight="1" thickBot="1">
      <c r="A6" s="24" t="s">
        <v>57</v>
      </c>
      <c r="B6" s="200">
        <f>'報告書(車)'!N18</f>
        <v>0</v>
      </c>
      <c r="C6" s="200"/>
      <c r="D6" s="200"/>
      <c r="E6" s="25"/>
      <c r="F6" s="25"/>
      <c r="G6" s="25"/>
      <c r="H6" s="95" t="s">
        <v>58</v>
      </c>
      <c r="I6" s="96"/>
      <c r="J6" s="97" t="s">
        <v>59</v>
      </c>
      <c r="K6" s="98"/>
      <c r="L6" s="85" t="s">
        <v>60</v>
      </c>
      <c r="M6" s="190" t="s">
        <v>61</v>
      </c>
      <c r="N6" s="191"/>
      <c r="O6" s="173" t="s">
        <v>62</v>
      </c>
      <c r="P6" s="174"/>
      <c r="Q6" s="84" t="s">
        <v>60</v>
      </c>
      <c r="R6" s="190" t="s">
        <v>61</v>
      </c>
      <c r="S6" s="191"/>
      <c r="T6" s="173" t="s">
        <v>62</v>
      </c>
      <c r="U6" s="192"/>
    </row>
    <row r="7" spans="1:21" ht="30" customHeight="1">
      <c r="A7" s="28" t="s">
        <v>63</v>
      </c>
      <c r="B7" s="29" t="s">
        <v>64</v>
      </c>
      <c r="C7" s="30" t="s">
        <v>65</v>
      </c>
      <c r="D7" s="31" t="s">
        <v>66</v>
      </c>
      <c r="E7" s="32" t="s">
        <v>67</v>
      </c>
      <c r="F7" s="32" t="s">
        <v>68</v>
      </c>
      <c r="G7" s="33" t="s">
        <v>69</v>
      </c>
      <c r="H7" s="99" t="s">
        <v>68</v>
      </c>
      <c r="I7" s="99" t="s">
        <v>70</v>
      </c>
      <c r="J7" s="100" t="s">
        <v>71</v>
      </c>
      <c r="K7" s="101" t="s">
        <v>72</v>
      </c>
      <c r="L7" s="102" t="s">
        <v>73</v>
      </c>
      <c r="M7" s="103" t="s">
        <v>74</v>
      </c>
      <c r="N7" s="51" t="s">
        <v>75</v>
      </c>
      <c r="O7" s="34" t="s">
        <v>74</v>
      </c>
      <c r="P7" s="86" t="s">
        <v>76</v>
      </c>
      <c r="Q7" s="102" t="s">
        <v>73</v>
      </c>
      <c r="R7" s="103" t="s">
        <v>74</v>
      </c>
      <c r="S7" s="51" t="s">
        <v>77</v>
      </c>
      <c r="T7" s="34" t="s">
        <v>74</v>
      </c>
      <c r="U7" s="104" t="s">
        <v>76</v>
      </c>
    </row>
    <row r="8" spans="1:21" s="44" customFormat="1" ht="15.75">
      <c r="A8" s="35"/>
      <c r="B8" s="36"/>
      <c r="C8" s="37"/>
      <c r="D8" s="38"/>
      <c r="E8" s="39"/>
      <c r="F8" s="39"/>
      <c r="G8" s="40"/>
      <c r="H8" s="39"/>
      <c r="I8" s="39"/>
      <c r="J8" s="41" t="s">
        <v>78</v>
      </c>
      <c r="K8" s="36"/>
      <c r="L8" s="35" t="s">
        <v>79</v>
      </c>
      <c r="M8" s="43" t="s">
        <v>80</v>
      </c>
      <c r="N8" s="42" t="s">
        <v>79</v>
      </c>
      <c r="O8" s="43" t="s">
        <v>80</v>
      </c>
      <c r="P8" s="37" t="s">
        <v>79</v>
      </c>
      <c r="Q8" s="105" t="s">
        <v>79</v>
      </c>
      <c r="R8" s="43" t="s">
        <v>80</v>
      </c>
      <c r="S8" s="42" t="s">
        <v>79</v>
      </c>
      <c r="T8" s="43" t="s">
        <v>80</v>
      </c>
      <c r="U8" s="106" t="s">
        <v>79</v>
      </c>
    </row>
    <row r="9" spans="1:21" ht="30" customHeight="1">
      <c r="A9" s="73"/>
      <c r="B9" s="74"/>
      <c r="C9" s="47" t="s">
        <v>81</v>
      </c>
      <c r="D9" s="75"/>
      <c r="E9" s="76"/>
      <c r="F9" s="76"/>
      <c r="G9" s="76"/>
      <c r="H9" s="76"/>
      <c r="I9" s="107"/>
      <c r="J9" s="125"/>
      <c r="K9" s="108"/>
      <c r="L9" s="109"/>
      <c r="M9" s="52" t="str">
        <f t="shared" ref="M9:M20" si="0">IF(I9="","",1)</f>
        <v/>
      </c>
      <c r="N9" s="110"/>
      <c r="O9" s="52" t="str">
        <f>M9</f>
        <v/>
      </c>
      <c r="P9" s="54" t="str">
        <f>IF(O9="","",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c r="Q9" s="111">
        <f>L9</f>
        <v>0</v>
      </c>
      <c r="R9" s="53" t="str">
        <f>M9</f>
        <v/>
      </c>
      <c r="S9" s="53" t="str">
        <f>IFERROR(IF(OR(I9="北海道",I9="青森県",I9="岩手県",I9="宮城県",I9="秋田県",I9="山形県",I9="福島県",I9="茨城県",I9="栃木県",I9="群馬県",I9="埼玉県",I9="千葉県",I9="東京都",I9="神奈川県",I9="新潟県",I9="富山県",I9="石川県",I9="福井県",I9="山梨県",I9="長野県",I9="岐阜県",I9="静岡県",I9="愛知県",I9="三重県",I9="滋賀県",I9="京都府",I9="大阪府",I9="兵庫県",I9="奈良県",I9="和歌山県",I9="鳥取県",I9="島根県",I9="岡山県",I9="広島県",I9="山口県",I9="徳島県",I9="香川県",I9="愛媛県",I9="高知県",I9="福岡県",I9="佐賀県",I9="長崎県",I9="熊本県",I9="大分県",I9="宮崎県",I9="鹿児島県",I9="沖縄県"),IF(R9=1,MIN(N9,_xlfn.XLOOKUP($B$6,'(参考)宿泊料等'!$B$3:$B$25,_xlfn.XLOOKUP(I9,'(参考)宿泊料等'!$H$2:$BB$2,'(参考)宿泊料等'!$H$3:$BB$25,""),"")),""),""),"")</f>
        <v/>
      </c>
      <c r="T9" s="53" t="str">
        <f>O9</f>
        <v/>
      </c>
      <c r="U9" s="54" t="str">
        <f>IF(T9="","",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row>
    <row r="10" spans="1:21" ht="30" customHeight="1">
      <c r="A10" s="73"/>
      <c r="B10" s="78"/>
      <c r="C10" s="57" t="s">
        <v>81</v>
      </c>
      <c r="D10" s="79"/>
      <c r="E10" s="80"/>
      <c r="F10" s="76"/>
      <c r="G10" s="80"/>
      <c r="H10" s="80"/>
      <c r="I10" s="107"/>
      <c r="J10" s="112"/>
      <c r="K10" s="113"/>
      <c r="L10" s="109"/>
      <c r="M10" s="62" t="str">
        <f t="shared" si="0"/>
        <v/>
      </c>
      <c r="N10" s="82"/>
      <c r="O10" s="52" t="str">
        <f t="shared" ref="O10:O20" si="1">M10</f>
        <v/>
      </c>
      <c r="P10" s="54" t="str">
        <f>IF(O10="","",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c r="Q10" s="114">
        <f t="shared" ref="Q10:R20" si="2">L10</f>
        <v>0</v>
      </c>
      <c r="R10" s="53" t="str">
        <f t="shared" si="2"/>
        <v/>
      </c>
      <c r="S10" s="53" t="str">
        <f>IFERROR(IF(OR(I10="北海道",I10="青森県",I10="岩手県",I10="宮城県",I10="秋田県",I10="山形県",I10="福島県",I10="茨城県",I10="栃木県",I10="群馬県",I10="埼玉県",I10="千葉県",I10="東京都",I10="神奈川県",I10="新潟県",I10="富山県",I10="石川県",I10="福井県",I10="山梨県",I10="長野県",I10="岐阜県",I10="静岡県",I10="愛知県",I10="三重県",I10="滋賀県",I10="京都府",I10="大阪府",I10="兵庫県",I10="奈良県",I10="和歌山県",I10="鳥取県",I10="島根県",I10="岡山県",I10="広島県",I10="山口県",I10="徳島県",I10="香川県",I10="愛媛県",I10="高知県",I10="福岡県",I10="佐賀県",I10="長崎県",I10="熊本県",I10="大分県",I10="宮崎県",I10="鹿児島県",I10="沖縄県"),IF(R10=1,MIN(N10,_xlfn.XLOOKUP($B$6,'(参考)宿泊料等'!$B$3:$B$25,_xlfn.XLOOKUP(I10,'(参考)宿泊料等'!$H$2:$BB$2,'(参考)宿泊料等'!$H$3:$BB$25,""),"")),""),""),"")</f>
        <v/>
      </c>
      <c r="T10" s="53" t="str">
        <f t="shared" ref="T10:T20" si="3">O10</f>
        <v/>
      </c>
      <c r="U10" s="54" t="str">
        <f>IF(T10="","",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row>
    <row r="11" spans="1:21" ht="30" customHeight="1">
      <c r="A11" s="77"/>
      <c r="B11" s="78"/>
      <c r="C11" s="57" t="s">
        <v>81</v>
      </c>
      <c r="D11" s="79"/>
      <c r="E11" s="80"/>
      <c r="F11" s="80"/>
      <c r="G11" s="81"/>
      <c r="H11" s="76"/>
      <c r="I11" s="107"/>
      <c r="J11" s="112"/>
      <c r="K11" s="115"/>
      <c r="L11" s="109"/>
      <c r="M11" s="63" t="str">
        <f t="shared" si="0"/>
        <v/>
      </c>
      <c r="N11" s="82"/>
      <c r="O11" s="52" t="str">
        <f t="shared" si="1"/>
        <v/>
      </c>
      <c r="P11" s="54" t="str">
        <f>IF(O11="","",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c r="Q11" s="114">
        <f t="shared" si="2"/>
        <v>0</v>
      </c>
      <c r="R11" s="53" t="str">
        <f>M11</f>
        <v/>
      </c>
      <c r="S11" s="53" t="str">
        <f>IFERROR(IF(OR(I11="北海道",I11="青森県",I11="岩手県",I11="宮城県",I11="秋田県",I11="山形県",I11="福島県",I11="茨城県",I11="栃木県",I11="群馬県",I11="埼玉県",I11="千葉県",I11="東京都",I11="神奈川県",I11="新潟県",I11="富山県",I11="石川県",I11="福井県",I11="山梨県",I11="長野県",I11="岐阜県",I11="静岡県",I11="愛知県",I11="三重県",I11="滋賀県",I11="京都府",I11="大阪府",I11="兵庫県",I11="奈良県",I11="和歌山県",I11="鳥取県",I11="島根県",I11="岡山県",I11="広島県",I11="山口県",I11="徳島県",I11="香川県",I11="愛媛県",I11="高知県",I11="福岡県",I11="佐賀県",I11="長崎県",I11="熊本県",I11="大分県",I11="宮崎県",I11="鹿児島県",I11="沖縄県"),IF(R11=1,MIN(N11,_xlfn.XLOOKUP($B$6,'(参考)宿泊料等'!$B$3:$B$25,_xlfn.XLOOKUP(I11,'(参考)宿泊料等'!$H$2:$BB$2,'(参考)宿泊料等'!$H$3:$BB$25,""),"")),""),""),"")</f>
        <v/>
      </c>
      <c r="T11" s="53" t="str">
        <f t="shared" si="3"/>
        <v/>
      </c>
      <c r="U11" s="54" t="str">
        <f>IF(T11="","",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row>
    <row r="12" spans="1:21" ht="30" customHeight="1">
      <c r="A12" s="77"/>
      <c r="B12" s="78"/>
      <c r="C12" s="57" t="s">
        <v>65</v>
      </c>
      <c r="D12" s="79"/>
      <c r="E12" s="80"/>
      <c r="F12" s="80"/>
      <c r="G12" s="81"/>
      <c r="H12" s="81"/>
      <c r="I12" s="107"/>
      <c r="J12" s="112"/>
      <c r="K12" s="115"/>
      <c r="L12" s="109"/>
      <c r="M12" s="63" t="str">
        <f t="shared" si="0"/>
        <v/>
      </c>
      <c r="N12" s="82"/>
      <c r="O12" s="52" t="str">
        <f t="shared" si="1"/>
        <v/>
      </c>
      <c r="P12" s="54" t="str">
        <f>IF(O12="","",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c r="Q12" s="114">
        <f t="shared" si="2"/>
        <v>0</v>
      </c>
      <c r="R12" s="53" t="str">
        <f t="shared" si="2"/>
        <v/>
      </c>
      <c r="S12" s="53" t="str">
        <f>IFERROR(IF(OR(I12="北海道",I12="青森県",I12="岩手県",I12="宮城県",I12="秋田県",I12="山形県",I12="福島県",I12="茨城県",I12="栃木県",I12="群馬県",I12="埼玉県",I12="千葉県",I12="東京都",I12="神奈川県",I12="新潟県",I12="富山県",I12="石川県",I12="福井県",I12="山梨県",I12="長野県",I12="岐阜県",I12="静岡県",I12="愛知県",I12="三重県",I12="滋賀県",I12="京都府",I12="大阪府",I12="兵庫県",I12="奈良県",I12="和歌山県",I12="鳥取県",I12="島根県",I12="岡山県",I12="広島県",I12="山口県",I12="徳島県",I12="香川県",I12="愛媛県",I12="高知県",I12="福岡県",I12="佐賀県",I12="長崎県",I12="熊本県",I12="大分県",I12="宮崎県",I12="鹿児島県",I12="沖縄県"),IF(R12=1,MIN(N12,_xlfn.XLOOKUP($B$6,'(参考)宿泊料等'!$B$3:$B$25,_xlfn.XLOOKUP(I12,'(参考)宿泊料等'!$H$2:$BB$2,'(参考)宿泊料等'!$H$3:$BB$25,""),"")),""),""),"")</f>
        <v/>
      </c>
      <c r="T12" s="53" t="str">
        <f t="shared" si="3"/>
        <v/>
      </c>
      <c r="U12" s="54" t="str">
        <f>IF(T12="","",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row>
    <row r="13" spans="1:21" ht="30" customHeight="1">
      <c r="A13" s="77"/>
      <c r="B13" s="78"/>
      <c r="C13" s="57" t="s">
        <v>65</v>
      </c>
      <c r="D13" s="79"/>
      <c r="E13" s="80"/>
      <c r="F13" s="80"/>
      <c r="G13" s="81"/>
      <c r="H13" s="81"/>
      <c r="I13" s="107"/>
      <c r="J13" s="112"/>
      <c r="K13" s="115"/>
      <c r="L13" s="109"/>
      <c r="M13" s="62" t="str">
        <f t="shared" si="0"/>
        <v/>
      </c>
      <c r="N13" s="82"/>
      <c r="O13" s="52" t="str">
        <f t="shared" si="1"/>
        <v/>
      </c>
      <c r="P13" s="54" t="str">
        <f>IF(O13="","",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c r="Q13" s="114">
        <f t="shared" si="2"/>
        <v>0</v>
      </c>
      <c r="R13" s="53" t="str">
        <f t="shared" si="2"/>
        <v/>
      </c>
      <c r="S13" s="53" t="str">
        <f>IFERROR(IF(OR(I13="北海道",I13="青森県",I13="岩手県",I13="宮城県",I13="秋田県",I13="山形県",I13="福島県",I13="茨城県",I13="栃木県",I13="群馬県",I13="埼玉県",I13="千葉県",I13="東京都",I13="神奈川県",I13="新潟県",I13="富山県",I13="石川県",I13="福井県",I13="山梨県",I13="長野県",I13="岐阜県",I13="静岡県",I13="愛知県",I13="三重県",I13="滋賀県",I13="京都府",I13="大阪府",I13="兵庫県",I13="奈良県",I13="和歌山県",I13="鳥取県",I13="島根県",I13="岡山県",I13="広島県",I13="山口県",I13="徳島県",I13="香川県",I13="愛媛県",I13="高知県",I13="福岡県",I13="佐賀県",I13="長崎県",I13="熊本県",I13="大分県",I13="宮崎県",I13="鹿児島県",I13="沖縄県"),IF(R13=1,MIN(N13,_xlfn.XLOOKUP($B$6,'(参考)宿泊料等'!$B$3:$B$25,_xlfn.XLOOKUP(I13,'(参考)宿泊料等'!$H$2:$BB$2,'(参考)宿泊料等'!$H$3:$BB$25,""),"")),""),""),"")</f>
        <v/>
      </c>
      <c r="T13" s="53" t="str">
        <f t="shared" si="3"/>
        <v/>
      </c>
      <c r="U13" s="54" t="str">
        <f>IF(T13="","",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row>
    <row r="14" spans="1:21" ht="30" customHeight="1">
      <c r="A14" s="77"/>
      <c r="B14" s="78"/>
      <c r="C14" s="57" t="s">
        <v>65</v>
      </c>
      <c r="D14" s="79"/>
      <c r="E14" s="80"/>
      <c r="F14" s="80"/>
      <c r="G14" s="81"/>
      <c r="H14" s="81"/>
      <c r="I14" s="107"/>
      <c r="J14" s="112"/>
      <c r="K14" s="113"/>
      <c r="L14" s="109"/>
      <c r="M14" s="63" t="str">
        <f t="shared" si="0"/>
        <v/>
      </c>
      <c r="N14" s="82"/>
      <c r="O14" s="52" t="str">
        <f t="shared" si="1"/>
        <v/>
      </c>
      <c r="P14" s="54" t="str">
        <f>IF(O14="","",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c r="Q14" s="114">
        <f t="shared" si="2"/>
        <v>0</v>
      </c>
      <c r="R14" s="53" t="str">
        <f t="shared" si="2"/>
        <v/>
      </c>
      <c r="S14" s="53" t="str">
        <f>IFERROR(IF(OR(I14="北海道",I14="青森県",I14="岩手県",I14="宮城県",I14="秋田県",I14="山形県",I14="福島県",I14="茨城県",I14="栃木県",I14="群馬県",I14="埼玉県",I14="千葉県",I14="東京都",I14="神奈川県",I14="新潟県",I14="富山県",I14="石川県",I14="福井県",I14="山梨県",I14="長野県",I14="岐阜県",I14="静岡県",I14="愛知県",I14="三重県",I14="滋賀県",I14="京都府",I14="大阪府",I14="兵庫県",I14="奈良県",I14="和歌山県",I14="鳥取県",I14="島根県",I14="岡山県",I14="広島県",I14="山口県",I14="徳島県",I14="香川県",I14="愛媛県",I14="高知県",I14="福岡県",I14="佐賀県",I14="長崎県",I14="熊本県",I14="大分県",I14="宮崎県",I14="鹿児島県",I14="沖縄県"),IF(R14=1,MIN(N14,_xlfn.XLOOKUP($B$6,'(参考)宿泊料等'!$B$3:$B$25,_xlfn.XLOOKUP(I14,'(参考)宿泊料等'!$H$2:$BB$2,'(参考)宿泊料等'!$H$3:$BB$25,""),"")),""),""),"")</f>
        <v/>
      </c>
      <c r="T14" s="53" t="str">
        <f t="shared" si="3"/>
        <v/>
      </c>
      <c r="U14" s="54" t="str">
        <f>IF(T14="","",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row>
    <row r="15" spans="1:21" ht="30" customHeight="1">
      <c r="A15" s="73"/>
      <c r="B15" s="78"/>
      <c r="C15" s="57" t="s">
        <v>81</v>
      </c>
      <c r="D15" s="79"/>
      <c r="E15" s="80"/>
      <c r="F15" s="76"/>
      <c r="G15" s="80"/>
      <c r="H15" s="80"/>
      <c r="I15" s="107"/>
      <c r="J15" s="112"/>
      <c r="K15" s="115"/>
      <c r="L15" s="109"/>
      <c r="M15" s="63" t="str">
        <f t="shared" si="0"/>
        <v/>
      </c>
      <c r="N15" s="82"/>
      <c r="O15" s="52" t="str">
        <f t="shared" si="1"/>
        <v/>
      </c>
      <c r="P15" s="54" t="str">
        <f>IF(O15="","",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c r="Q15" s="114">
        <f t="shared" si="2"/>
        <v>0</v>
      </c>
      <c r="R15" s="53" t="str">
        <f t="shared" si="2"/>
        <v/>
      </c>
      <c r="S15" s="53" t="str">
        <f>IFERROR(IF(OR(I15="北海道",I15="青森県",I15="岩手県",I15="宮城県",I15="秋田県",I15="山形県",I15="福島県",I15="茨城県",I15="栃木県",I15="群馬県",I15="埼玉県",I15="千葉県",I15="東京都",I15="神奈川県",I15="新潟県",I15="富山県",I15="石川県",I15="福井県",I15="山梨県",I15="長野県",I15="岐阜県",I15="静岡県",I15="愛知県",I15="三重県",I15="滋賀県",I15="京都府",I15="大阪府",I15="兵庫県",I15="奈良県",I15="和歌山県",I15="鳥取県",I15="島根県",I15="岡山県",I15="広島県",I15="山口県",I15="徳島県",I15="香川県",I15="愛媛県",I15="高知県",I15="福岡県",I15="佐賀県",I15="長崎県",I15="熊本県",I15="大分県",I15="宮崎県",I15="鹿児島県",I15="沖縄県"),IF(R15=1,MIN(N15,_xlfn.XLOOKUP($B$6,'(参考)宿泊料等'!$B$3:$B$25,_xlfn.XLOOKUP(I15,'(参考)宿泊料等'!$H$2:$BB$2,'(参考)宿泊料等'!$H$3:$BB$25,""),"")),""),""),"")</f>
        <v/>
      </c>
      <c r="T15" s="53" t="str">
        <f t="shared" si="3"/>
        <v/>
      </c>
      <c r="U15" s="54" t="str">
        <f>IF(T15="","",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row>
    <row r="16" spans="1:21" ht="30" customHeight="1">
      <c r="A16" s="77"/>
      <c r="B16" s="78"/>
      <c r="C16" s="57" t="s">
        <v>81</v>
      </c>
      <c r="D16" s="79"/>
      <c r="E16" s="80"/>
      <c r="F16" s="80"/>
      <c r="G16" s="81"/>
      <c r="H16" s="76"/>
      <c r="I16" s="107"/>
      <c r="J16" s="112"/>
      <c r="K16" s="115"/>
      <c r="L16" s="109"/>
      <c r="M16" s="63" t="str">
        <f t="shared" si="0"/>
        <v/>
      </c>
      <c r="N16" s="82"/>
      <c r="O16" s="52" t="str">
        <f t="shared" si="1"/>
        <v/>
      </c>
      <c r="P16" s="54" t="str">
        <f>IF(O16="","",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c r="Q16" s="114">
        <f t="shared" si="2"/>
        <v>0</v>
      </c>
      <c r="R16" s="53" t="str">
        <f t="shared" si="2"/>
        <v/>
      </c>
      <c r="S16" s="53" t="str">
        <f>IFERROR(IF(OR(I16="北海道",I16="青森県",I16="岩手県",I16="宮城県",I16="秋田県",I16="山形県",I16="福島県",I16="茨城県",I16="栃木県",I16="群馬県",I16="埼玉県",I16="千葉県",I16="東京都",I16="神奈川県",I16="新潟県",I16="富山県",I16="石川県",I16="福井県",I16="山梨県",I16="長野県",I16="岐阜県",I16="静岡県",I16="愛知県",I16="三重県",I16="滋賀県",I16="京都府",I16="大阪府",I16="兵庫県",I16="奈良県",I16="和歌山県",I16="鳥取県",I16="島根県",I16="岡山県",I16="広島県",I16="山口県",I16="徳島県",I16="香川県",I16="愛媛県",I16="高知県",I16="福岡県",I16="佐賀県",I16="長崎県",I16="熊本県",I16="大分県",I16="宮崎県",I16="鹿児島県",I16="沖縄県"),IF(R16=1,MIN(N16,_xlfn.XLOOKUP($B$6,'(参考)宿泊料等'!$B$3:$B$25,_xlfn.XLOOKUP(I16,'(参考)宿泊料等'!$H$2:$BB$2,'(参考)宿泊料等'!$H$3:$BB$25,""),"")),""),""),"")</f>
        <v/>
      </c>
      <c r="T16" s="53" t="str">
        <f t="shared" si="3"/>
        <v/>
      </c>
      <c r="U16" s="54" t="str">
        <f>IF(T16="","",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row>
    <row r="17" spans="1:21" ht="30" customHeight="1">
      <c r="A17" s="77"/>
      <c r="B17" s="78"/>
      <c r="C17" s="57" t="s">
        <v>65</v>
      </c>
      <c r="D17" s="79"/>
      <c r="E17" s="80"/>
      <c r="F17" s="80"/>
      <c r="G17" s="81"/>
      <c r="H17" s="81"/>
      <c r="I17" s="107"/>
      <c r="J17" s="112"/>
      <c r="K17" s="115"/>
      <c r="L17" s="109"/>
      <c r="M17" s="63" t="str">
        <f t="shared" si="0"/>
        <v/>
      </c>
      <c r="N17" s="82"/>
      <c r="O17" s="52" t="str">
        <f t="shared" si="1"/>
        <v/>
      </c>
      <c r="P17" s="54" t="str">
        <f>IF(O17="","",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c r="Q17" s="114">
        <f t="shared" si="2"/>
        <v>0</v>
      </c>
      <c r="R17" s="53" t="str">
        <f t="shared" si="2"/>
        <v/>
      </c>
      <c r="S17" s="53" t="str">
        <f>IFERROR(IF(OR(I17="北海道",I17="青森県",I17="岩手県",I17="宮城県",I17="秋田県",I17="山形県",I17="福島県",I17="茨城県",I17="栃木県",I17="群馬県",I17="埼玉県",I17="千葉県",I17="東京都",I17="神奈川県",I17="新潟県",I17="富山県",I17="石川県",I17="福井県",I17="山梨県",I17="長野県",I17="岐阜県",I17="静岡県",I17="愛知県",I17="三重県",I17="滋賀県",I17="京都府",I17="大阪府",I17="兵庫県",I17="奈良県",I17="和歌山県",I17="鳥取県",I17="島根県",I17="岡山県",I17="広島県",I17="山口県",I17="徳島県",I17="香川県",I17="愛媛県",I17="高知県",I17="福岡県",I17="佐賀県",I17="長崎県",I17="熊本県",I17="大分県",I17="宮崎県",I17="鹿児島県",I17="沖縄県"),IF(R17=1,MIN(N17,_xlfn.XLOOKUP($B$6,'(参考)宿泊料等'!$B$3:$B$25,_xlfn.XLOOKUP(I17,'(参考)宿泊料等'!$H$2:$BB$2,'(参考)宿泊料等'!$H$3:$BB$25,""),"")),""),""),"")</f>
        <v/>
      </c>
      <c r="T17" s="53" t="str">
        <f t="shared" si="3"/>
        <v/>
      </c>
      <c r="U17" s="54" t="str">
        <f>IF(T17="","",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row>
    <row r="18" spans="1:21" ht="30" customHeight="1">
      <c r="A18" s="77"/>
      <c r="B18" s="78"/>
      <c r="C18" s="57" t="s">
        <v>65</v>
      </c>
      <c r="D18" s="79"/>
      <c r="E18" s="80"/>
      <c r="F18" s="80"/>
      <c r="G18" s="81"/>
      <c r="H18" s="81"/>
      <c r="I18" s="107"/>
      <c r="J18" s="112"/>
      <c r="K18" s="115"/>
      <c r="L18" s="109"/>
      <c r="M18" s="63" t="str">
        <f t="shared" si="0"/>
        <v/>
      </c>
      <c r="N18" s="82"/>
      <c r="O18" s="52" t="str">
        <f t="shared" si="1"/>
        <v/>
      </c>
      <c r="P18" s="54" t="str">
        <f>IF(O18="","",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c r="Q18" s="114">
        <f t="shared" si="2"/>
        <v>0</v>
      </c>
      <c r="R18" s="53" t="str">
        <f t="shared" si="2"/>
        <v/>
      </c>
      <c r="S18" s="53" t="str">
        <f>IFERROR(IF(OR(I18="北海道",I18="青森県",I18="岩手県",I18="宮城県",I18="秋田県",I18="山形県",I18="福島県",I18="茨城県",I18="栃木県",I18="群馬県",I18="埼玉県",I18="千葉県",I18="東京都",I18="神奈川県",I18="新潟県",I18="富山県",I18="石川県",I18="福井県",I18="山梨県",I18="長野県",I18="岐阜県",I18="静岡県",I18="愛知県",I18="三重県",I18="滋賀県",I18="京都府",I18="大阪府",I18="兵庫県",I18="奈良県",I18="和歌山県",I18="鳥取県",I18="島根県",I18="岡山県",I18="広島県",I18="山口県",I18="徳島県",I18="香川県",I18="愛媛県",I18="高知県",I18="福岡県",I18="佐賀県",I18="長崎県",I18="熊本県",I18="大分県",I18="宮崎県",I18="鹿児島県",I18="沖縄県"),IF(R18=1,MIN(N18,_xlfn.XLOOKUP($B$6,'(参考)宿泊料等'!$B$3:$B$25,_xlfn.XLOOKUP(I18,'(参考)宿泊料等'!$H$2:$BB$2,'(参考)宿泊料等'!$H$3:$BB$25,""),"")),""),""),"")</f>
        <v/>
      </c>
      <c r="T18" s="53" t="str">
        <f t="shared" si="3"/>
        <v/>
      </c>
      <c r="U18" s="54" t="str">
        <f>IF(T18="","",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row>
    <row r="19" spans="1:21" ht="30" customHeight="1">
      <c r="A19" s="77"/>
      <c r="B19" s="78"/>
      <c r="C19" s="57" t="s">
        <v>65</v>
      </c>
      <c r="D19" s="79"/>
      <c r="E19" s="80"/>
      <c r="F19" s="80"/>
      <c r="G19" s="81"/>
      <c r="H19" s="81"/>
      <c r="I19" s="107"/>
      <c r="J19" s="112"/>
      <c r="K19" s="115"/>
      <c r="L19" s="109"/>
      <c r="M19" s="63" t="str">
        <f t="shared" si="0"/>
        <v/>
      </c>
      <c r="N19" s="82"/>
      <c r="O19" s="52" t="str">
        <f t="shared" si="1"/>
        <v/>
      </c>
      <c r="P19" s="54" t="str">
        <f>IF(O19="","",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c r="Q19" s="114">
        <f t="shared" si="2"/>
        <v>0</v>
      </c>
      <c r="R19" s="53" t="str">
        <f t="shared" si="2"/>
        <v/>
      </c>
      <c r="S19" s="53" t="str">
        <f>IFERROR(IF(OR(I19="北海道",I19="青森県",I19="岩手県",I19="宮城県",I19="秋田県",I19="山形県",I19="福島県",I19="茨城県",I19="栃木県",I19="群馬県",I19="埼玉県",I19="千葉県",I19="東京都",I19="神奈川県",I19="新潟県",I19="富山県",I19="石川県",I19="福井県",I19="山梨県",I19="長野県",I19="岐阜県",I19="静岡県",I19="愛知県",I19="三重県",I19="滋賀県",I19="京都府",I19="大阪府",I19="兵庫県",I19="奈良県",I19="和歌山県",I19="鳥取県",I19="島根県",I19="岡山県",I19="広島県",I19="山口県",I19="徳島県",I19="香川県",I19="愛媛県",I19="高知県",I19="福岡県",I19="佐賀県",I19="長崎県",I19="熊本県",I19="大分県",I19="宮崎県",I19="鹿児島県",I19="沖縄県"),IF(R19=1,MIN(N19,_xlfn.XLOOKUP($B$6,'(参考)宿泊料等'!$B$3:$B$25,_xlfn.XLOOKUP(I19,'(参考)宿泊料等'!$H$2:$BB$2,'(参考)宿泊料等'!$H$3:$BB$25,""),"")),""),""),"")</f>
        <v/>
      </c>
      <c r="T19" s="53" t="str">
        <f t="shared" si="3"/>
        <v/>
      </c>
      <c r="U19" s="54" t="str">
        <f>IF(T19="","",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row>
    <row r="20" spans="1:21" ht="30" customHeight="1" thickBot="1">
      <c r="A20" s="77"/>
      <c r="B20" s="78"/>
      <c r="C20" s="57" t="s">
        <v>65</v>
      </c>
      <c r="D20" s="79"/>
      <c r="E20" s="80"/>
      <c r="F20" s="80"/>
      <c r="G20" s="80"/>
      <c r="H20" s="80"/>
      <c r="I20" s="107"/>
      <c r="J20" s="112"/>
      <c r="K20" s="115"/>
      <c r="L20" s="116"/>
      <c r="M20" s="83" t="str">
        <f t="shared" si="0"/>
        <v/>
      </c>
      <c r="N20" s="117"/>
      <c r="O20" s="52" t="str">
        <f t="shared" si="1"/>
        <v/>
      </c>
      <c r="P20" s="54" t="str">
        <f>IF(O20="","",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c r="Q20" s="118">
        <f t="shared" si="2"/>
        <v>0</v>
      </c>
      <c r="R20" s="53" t="str">
        <f t="shared" si="2"/>
        <v/>
      </c>
      <c r="S20" s="53" t="str">
        <f>IFERROR(IF(OR(I20="北海道",I20="青森県",I20="岩手県",I20="宮城県",I20="秋田県",I20="山形県",I20="福島県",I20="茨城県",I20="栃木県",I20="群馬県",I20="埼玉県",I20="千葉県",I20="東京都",I20="神奈川県",I20="新潟県",I20="富山県",I20="石川県",I20="福井県",I20="山梨県",I20="長野県",I20="岐阜県",I20="静岡県",I20="愛知県",I20="三重県",I20="滋賀県",I20="京都府",I20="大阪府",I20="兵庫県",I20="奈良県",I20="和歌山県",I20="鳥取県",I20="島根県",I20="岡山県",I20="広島県",I20="山口県",I20="徳島県",I20="香川県",I20="愛媛県",I20="高知県",I20="福岡県",I20="佐賀県",I20="長崎県",I20="熊本県",I20="大分県",I20="宮崎県",I20="鹿児島県",I20="沖縄県"),IF(R20=1,MIN(N20,_xlfn.XLOOKUP($B$6,'(参考)宿泊料等'!$B$3:$B$25,_xlfn.XLOOKUP(I20,'(参考)宿泊料等'!$H$2:$BB$2,'(参考)宿泊料等'!$H$3:$BB$25,""),"")),""),""),"")</f>
        <v/>
      </c>
      <c r="T20" s="53" t="str">
        <f t="shared" si="3"/>
        <v/>
      </c>
      <c r="U20" s="54" t="str">
        <f>IF(T20="","",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row>
    <row r="21" spans="1:21" ht="30" customHeight="1" thickBot="1">
      <c r="A21" s="175" t="s">
        <v>87</v>
      </c>
      <c r="B21" s="176"/>
      <c r="C21" s="176"/>
      <c r="D21" s="176"/>
      <c r="E21" s="176"/>
      <c r="F21" s="176"/>
      <c r="G21" s="176"/>
      <c r="H21" s="177"/>
      <c r="I21" s="64"/>
      <c r="J21" s="65">
        <f>TRUNC(SUM(J9:J20),-0.1)</f>
        <v>0</v>
      </c>
      <c r="K21" s="119"/>
      <c r="L21" s="67">
        <f t="shared" ref="L21:P21" si="4">SUM(L9:L20)</f>
        <v>0</v>
      </c>
      <c r="M21" s="67"/>
      <c r="N21" s="120">
        <f t="shared" si="4"/>
        <v>0</v>
      </c>
      <c r="O21" s="121"/>
      <c r="P21" s="121">
        <f t="shared" si="4"/>
        <v>0</v>
      </c>
      <c r="Q21" s="122">
        <f>SUM(Q9:Q20)</f>
        <v>0</v>
      </c>
      <c r="R21" s="66"/>
      <c r="S21" s="67">
        <f>SUM(S9:S20)</f>
        <v>0</v>
      </c>
      <c r="T21" s="67"/>
      <c r="U21" s="68">
        <f>SUM(U9:U20)</f>
        <v>0</v>
      </c>
    </row>
    <row r="22" spans="1:21" ht="30" customHeight="1" thickBot="1">
      <c r="A22" s="178" t="s">
        <v>88</v>
      </c>
      <c r="B22" s="178"/>
      <c r="C22" s="178"/>
      <c r="D22" s="178"/>
      <c r="E22" s="178"/>
      <c r="F22" s="178"/>
      <c r="G22" s="178"/>
      <c r="H22" s="178"/>
      <c r="I22" s="178"/>
      <c r="J22" s="178"/>
      <c r="K22" s="178"/>
      <c r="L22" s="123"/>
      <c r="M22" s="69"/>
      <c r="N22" s="69"/>
      <c r="O22" s="69"/>
      <c r="P22" s="69"/>
      <c r="Q22" s="69"/>
      <c r="R22" s="69"/>
      <c r="S22" s="69"/>
      <c r="T22" s="69"/>
      <c r="U22" s="69"/>
    </row>
    <row r="23" spans="1:21" ht="30" customHeight="1" thickBot="1">
      <c r="A23" s="25"/>
      <c r="B23" s="25"/>
      <c r="C23" s="27"/>
      <c r="D23" s="25"/>
      <c r="E23" s="25"/>
      <c r="F23" s="25"/>
      <c r="G23" s="25"/>
      <c r="K23" s="124"/>
      <c r="L23" s="171" t="s">
        <v>89</v>
      </c>
      <c r="M23" s="172"/>
      <c r="N23" s="213">
        <f>SUM(M5,L21,N21,P21)</f>
        <v>0</v>
      </c>
      <c r="O23" s="213"/>
      <c r="P23" s="214"/>
      <c r="Q23" s="165" t="s">
        <v>90</v>
      </c>
      <c r="R23" s="165"/>
      <c r="S23" s="166">
        <f>SUM(R5,Q21,S21,U21)</f>
        <v>0</v>
      </c>
      <c r="T23" s="167"/>
      <c r="U23" s="168"/>
    </row>
    <row r="24" spans="1:21" ht="16.5" thickBot="1">
      <c r="A24" s="25"/>
      <c r="B24" s="25"/>
      <c r="C24" s="27"/>
      <c r="D24" s="25"/>
      <c r="E24" s="25"/>
      <c r="F24" s="25"/>
      <c r="G24" s="25"/>
      <c r="H24" s="25"/>
      <c r="I24" s="25"/>
      <c r="J24" s="27"/>
      <c r="L24" s="8"/>
      <c r="N24" s="70"/>
      <c r="O24" s="70"/>
      <c r="P24" s="70"/>
      <c r="Q24" s="169" t="s">
        <v>91</v>
      </c>
      <c r="R24" s="165"/>
      <c r="S24" s="170">
        <f>N23-S23</f>
        <v>0</v>
      </c>
      <c r="T24" s="167"/>
      <c r="U24" s="168"/>
    </row>
    <row r="25" spans="1:21" ht="30" customHeight="1" thickBot="1">
      <c r="A25" s="25"/>
      <c r="B25" s="25"/>
      <c r="C25" s="27"/>
      <c r="D25" s="25"/>
      <c r="E25" s="25"/>
      <c r="F25" s="25"/>
      <c r="G25" s="25"/>
      <c r="H25" s="25"/>
      <c r="I25" s="25"/>
      <c r="J25" s="27"/>
      <c r="K25" s="27"/>
      <c r="L25" s="27"/>
      <c r="M25" s="70"/>
      <c r="N25" s="70"/>
      <c r="O25" s="70"/>
      <c r="P25" s="70"/>
      <c r="Q25" s="71"/>
      <c r="R25" s="71"/>
      <c r="S25" s="71"/>
      <c r="T25" s="71"/>
      <c r="U25" s="72"/>
    </row>
    <row r="26" spans="1:21" ht="30" customHeight="1">
      <c r="A26" s="194" t="s">
        <v>92</v>
      </c>
      <c r="B26" s="195"/>
      <c r="C26" s="195"/>
      <c r="D26" s="195"/>
      <c r="E26" s="195"/>
      <c r="F26" s="195"/>
      <c r="G26" s="195"/>
      <c r="H26" s="195"/>
      <c r="I26" s="195"/>
      <c r="J26" s="195"/>
      <c r="K26" s="196"/>
      <c r="L26" s="159" t="s">
        <v>93</v>
      </c>
      <c r="M26" s="160"/>
      <c r="N26" s="160"/>
      <c r="O26" s="160"/>
      <c r="P26" s="160"/>
      <c r="Q26" s="160"/>
      <c r="R26" s="160"/>
      <c r="S26" s="160"/>
      <c r="T26" s="160"/>
      <c r="U26" s="161"/>
    </row>
    <row r="27" spans="1:21" ht="15.75">
      <c r="A27" s="215"/>
      <c r="B27" s="216"/>
      <c r="C27" s="216"/>
      <c r="D27" s="216"/>
      <c r="E27" s="216"/>
      <c r="F27" s="216"/>
      <c r="G27" s="216"/>
      <c r="H27" s="216"/>
      <c r="I27" s="216"/>
      <c r="J27" s="216"/>
      <c r="K27" s="217"/>
      <c r="L27" s="218"/>
      <c r="M27" s="219"/>
      <c r="N27" s="219"/>
      <c r="O27" s="219"/>
      <c r="P27" s="219"/>
      <c r="Q27" s="219"/>
      <c r="R27" s="219"/>
      <c r="S27" s="219"/>
      <c r="T27" s="219"/>
      <c r="U27" s="220"/>
    </row>
    <row r="28" spans="1:21" ht="30" customHeight="1">
      <c r="A28" s="215"/>
      <c r="B28" s="216"/>
      <c r="C28" s="216"/>
      <c r="D28" s="216"/>
      <c r="E28" s="216"/>
      <c r="F28" s="216"/>
      <c r="G28" s="216"/>
      <c r="H28" s="216"/>
      <c r="I28" s="216"/>
      <c r="J28" s="216"/>
      <c r="K28" s="217"/>
      <c r="L28" s="221"/>
      <c r="M28" s="222"/>
      <c r="N28" s="222"/>
      <c r="O28" s="222"/>
      <c r="P28" s="222"/>
      <c r="Q28" s="222"/>
      <c r="R28" s="222"/>
      <c r="S28" s="222"/>
      <c r="T28" s="222"/>
      <c r="U28" s="223"/>
    </row>
    <row r="29" spans="1:21" ht="30" customHeight="1">
      <c r="A29" s="215"/>
      <c r="B29" s="216"/>
      <c r="C29" s="216"/>
      <c r="D29" s="216"/>
      <c r="E29" s="216"/>
      <c r="F29" s="216"/>
      <c r="G29" s="216"/>
      <c r="H29" s="216"/>
      <c r="I29" s="216"/>
      <c r="J29" s="216"/>
      <c r="K29" s="217"/>
      <c r="L29" s="221"/>
      <c r="M29" s="222"/>
      <c r="N29" s="222"/>
      <c r="O29" s="222"/>
      <c r="P29" s="222"/>
      <c r="Q29" s="222"/>
      <c r="R29" s="222"/>
      <c r="S29" s="222"/>
      <c r="T29" s="222"/>
      <c r="U29" s="223"/>
    </row>
    <row r="30" spans="1:21" ht="30" customHeight="1">
      <c r="A30" s="215"/>
      <c r="B30" s="216"/>
      <c r="C30" s="216"/>
      <c r="D30" s="216"/>
      <c r="E30" s="216"/>
      <c r="F30" s="216"/>
      <c r="G30" s="216"/>
      <c r="H30" s="216"/>
      <c r="I30" s="216"/>
      <c r="J30" s="216"/>
      <c r="K30" s="217"/>
      <c r="L30" s="221"/>
      <c r="M30" s="222"/>
      <c r="N30" s="222"/>
      <c r="O30" s="222"/>
      <c r="P30" s="222"/>
      <c r="Q30" s="222"/>
      <c r="R30" s="222"/>
      <c r="S30" s="222"/>
      <c r="T30" s="222"/>
      <c r="U30" s="223"/>
    </row>
    <row r="31" spans="1:21" ht="30" customHeight="1">
      <c r="A31" s="215"/>
      <c r="B31" s="216"/>
      <c r="C31" s="216"/>
      <c r="D31" s="216"/>
      <c r="E31" s="216"/>
      <c r="F31" s="216"/>
      <c r="G31" s="216"/>
      <c r="H31" s="216"/>
      <c r="I31" s="216"/>
      <c r="J31" s="216"/>
      <c r="K31" s="217"/>
      <c r="L31" s="221"/>
      <c r="M31" s="222"/>
      <c r="N31" s="222"/>
      <c r="O31" s="222"/>
      <c r="P31" s="222"/>
      <c r="Q31" s="222"/>
      <c r="R31" s="222"/>
      <c r="S31" s="222"/>
      <c r="T31" s="222"/>
      <c r="U31" s="223"/>
    </row>
    <row r="32" spans="1:21" ht="30" customHeight="1">
      <c r="A32" s="215"/>
      <c r="B32" s="216"/>
      <c r="C32" s="216"/>
      <c r="D32" s="216"/>
      <c r="E32" s="216"/>
      <c r="F32" s="216"/>
      <c r="G32" s="216"/>
      <c r="H32" s="216"/>
      <c r="I32" s="216"/>
      <c r="J32" s="216"/>
      <c r="K32" s="217"/>
      <c r="L32" s="221"/>
      <c r="M32" s="222"/>
      <c r="N32" s="222"/>
      <c r="O32" s="222"/>
      <c r="P32" s="222"/>
      <c r="Q32" s="222"/>
      <c r="R32" s="222"/>
      <c r="S32" s="222"/>
      <c r="T32" s="222"/>
      <c r="U32" s="223"/>
    </row>
    <row r="33" spans="1:21" ht="30" customHeight="1">
      <c r="A33" s="215"/>
      <c r="B33" s="216"/>
      <c r="C33" s="216"/>
      <c r="D33" s="216"/>
      <c r="E33" s="216"/>
      <c r="F33" s="216"/>
      <c r="G33" s="216"/>
      <c r="H33" s="216"/>
      <c r="I33" s="216"/>
      <c r="J33" s="216"/>
      <c r="K33" s="217"/>
      <c r="L33" s="221"/>
      <c r="M33" s="222"/>
      <c r="N33" s="222"/>
      <c r="O33" s="222"/>
      <c r="P33" s="222"/>
      <c r="Q33" s="222"/>
      <c r="R33" s="222"/>
      <c r="S33" s="222"/>
      <c r="T33" s="222"/>
      <c r="U33" s="223"/>
    </row>
    <row r="34" spans="1:21" ht="30" customHeight="1">
      <c r="A34" s="215"/>
      <c r="B34" s="216"/>
      <c r="C34" s="216"/>
      <c r="D34" s="216"/>
      <c r="E34" s="216"/>
      <c r="F34" s="216"/>
      <c r="G34" s="216"/>
      <c r="H34" s="216"/>
      <c r="I34" s="216"/>
      <c r="J34" s="216"/>
      <c r="K34" s="217"/>
      <c r="L34" s="221"/>
      <c r="M34" s="222"/>
      <c r="N34" s="222"/>
      <c r="O34" s="222"/>
      <c r="P34" s="222"/>
      <c r="Q34" s="222"/>
      <c r="R34" s="222"/>
      <c r="S34" s="222"/>
      <c r="T34" s="222"/>
      <c r="U34" s="223"/>
    </row>
    <row r="35" spans="1:21" ht="30" customHeight="1">
      <c r="A35" s="215"/>
      <c r="B35" s="216"/>
      <c r="C35" s="216"/>
      <c r="D35" s="216"/>
      <c r="E35" s="216"/>
      <c r="F35" s="216"/>
      <c r="G35" s="216"/>
      <c r="H35" s="216"/>
      <c r="I35" s="216"/>
      <c r="J35" s="216"/>
      <c r="K35" s="217"/>
      <c r="L35" s="221"/>
      <c r="M35" s="222"/>
      <c r="N35" s="222"/>
      <c r="O35" s="222"/>
      <c r="P35" s="222"/>
      <c r="Q35" s="222"/>
      <c r="R35" s="222"/>
      <c r="S35" s="222"/>
      <c r="T35" s="222"/>
      <c r="U35" s="223"/>
    </row>
    <row r="36" spans="1:21" ht="30" customHeight="1">
      <c r="A36" s="215"/>
      <c r="B36" s="216"/>
      <c r="C36" s="216"/>
      <c r="D36" s="216"/>
      <c r="E36" s="216"/>
      <c r="F36" s="216"/>
      <c r="G36" s="216"/>
      <c r="H36" s="216"/>
      <c r="I36" s="216"/>
      <c r="J36" s="216"/>
      <c r="K36" s="217"/>
      <c r="L36" s="221"/>
      <c r="M36" s="222"/>
      <c r="N36" s="222"/>
      <c r="O36" s="222"/>
      <c r="P36" s="222"/>
      <c r="Q36" s="222"/>
      <c r="R36" s="222"/>
      <c r="S36" s="222"/>
      <c r="T36" s="222"/>
      <c r="U36" s="223"/>
    </row>
    <row r="37" spans="1:21" ht="30" customHeight="1">
      <c r="A37" s="215"/>
      <c r="B37" s="216"/>
      <c r="C37" s="216"/>
      <c r="D37" s="216"/>
      <c r="E37" s="216"/>
      <c r="F37" s="216"/>
      <c r="G37" s="216"/>
      <c r="H37" s="216"/>
      <c r="I37" s="216"/>
      <c r="J37" s="216"/>
      <c r="K37" s="217"/>
      <c r="L37" s="221"/>
      <c r="M37" s="222"/>
      <c r="N37" s="222"/>
      <c r="O37" s="222"/>
      <c r="P37" s="222"/>
      <c r="Q37" s="222"/>
      <c r="R37" s="222"/>
      <c r="S37" s="222"/>
      <c r="T37" s="222"/>
      <c r="U37" s="223"/>
    </row>
    <row r="38" spans="1:21" ht="30" customHeight="1">
      <c r="A38" s="215"/>
      <c r="B38" s="216"/>
      <c r="C38" s="216"/>
      <c r="D38" s="216"/>
      <c r="E38" s="216"/>
      <c r="F38" s="216"/>
      <c r="G38" s="216"/>
      <c r="H38" s="216"/>
      <c r="I38" s="216"/>
      <c r="J38" s="216"/>
      <c r="K38" s="217"/>
      <c r="L38" s="221"/>
      <c r="M38" s="222"/>
      <c r="N38" s="222"/>
      <c r="O38" s="222"/>
      <c r="P38" s="222"/>
      <c r="Q38" s="222"/>
      <c r="R38" s="222"/>
      <c r="S38" s="222"/>
      <c r="T38" s="222"/>
      <c r="U38" s="223"/>
    </row>
    <row r="39" spans="1:21" ht="30" customHeight="1">
      <c r="A39" s="215"/>
      <c r="B39" s="216"/>
      <c r="C39" s="216"/>
      <c r="D39" s="216"/>
      <c r="E39" s="216"/>
      <c r="F39" s="216"/>
      <c r="G39" s="216"/>
      <c r="H39" s="216"/>
      <c r="I39" s="216"/>
      <c r="J39" s="216"/>
      <c r="K39" s="217"/>
      <c r="L39" s="221"/>
      <c r="M39" s="222"/>
      <c r="N39" s="222"/>
      <c r="O39" s="222"/>
      <c r="P39" s="222"/>
      <c r="Q39" s="222"/>
      <c r="R39" s="222"/>
      <c r="S39" s="222"/>
      <c r="T39" s="222"/>
      <c r="U39" s="223"/>
    </row>
    <row r="40" spans="1:21" ht="30" customHeight="1">
      <c r="A40" s="215"/>
      <c r="B40" s="216"/>
      <c r="C40" s="216"/>
      <c r="D40" s="216"/>
      <c r="E40" s="216"/>
      <c r="F40" s="216"/>
      <c r="G40" s="216"/>
      <c r="H40" s="216"/>
      <c r="I40" s="216"/>
      <c r="J40" s="216"/>
      <c r="K40" s="217"/>
      <c r="L40" s="221"/>
      <c r="M40" s="222"/>
      <c r="N40" s="222"/>
      <c r="O40" s="222"/>
      <c r="P40" s="222"/>
      <c r="Q40" s="222"/>
      <c r="R40" s="222"/>
      <c r="S40" s="222"/>
      <c r="T40" s="222"/>
      <c r="U40" s="223"/>
    </row>
    <row r="41" spans="1:21" ht="30" customHeight="1">
      <c r="A41" s="215"/>
      <c r="B41" s="216"/>
      <c r="C41" s="216"/>
      <c r="D41" s="216"/>
      <c r="E41" s="216"/>
      <c r="F41" s="216"/>
      <c r="G41" s="216"/>
      <c r="H41" s="216"/>
      <c r="I41" s="216"/>
      <c r="J41" s="216"/>
      <c r="K41" s="217"/>
      <c r="L41" s="221"/>
      <c r="M41" s="222"/>
      <c r="N41" s="222"/>
      <c r="O41" s="222"/>
      <c r="P41" s="222"/>
      <c r="Q41" s="222"/>
      <c r="R41" s="222"/>
      <c r="S41" s="222"/>
      <c r="T41" s="222"/>
      <c r="U41" s="223"/>
    </row>
    <row r="42" spans="1:21" ht="30" customHeight="1">
      <c r="A42" s="215"/>
      <c r="B42" s="216"/>
      <c r="C42" s="216"/>
      <c r="D42" s="216"/>
      <c r="E42" s="216"/>
      <c r="F42" s="216"/>
      <c r="G42" s="216"/>
      <c r="H42" s="216"/>
      <c r="I42" s="216"/>
      <c r="J42" s="216"/>
      <c r="K42" s="217"/>
      <c r="L42" s="221"/>
      <c r="M42" s="222"/>
      <c r="N42" s="222"/>
      <c r="O42" s="222"/>
      <c r="P42" s="222"/>
      <c r="Q42" s="222"/>
      <c r="R42" s="222"/>
      <c r="S42" s="222"/>
      <c r="T42" s="222"/>
      <c r="U42" s="223"/>
    </row>
    <row r="43" spans="1:21" ht="30" customHeight="1">
      <c r="A43" s="215"/>
      <c r="B43" s="216"/>
      <c r="C43" s="216"/>
      <c r="D43" s="216"/>
      <c r="E43" s="216"/>
      <c r="F43" s="216"/>
      <c r="G43" s="216"/>
      <c r="H43" s="216"/>
      <c r="I43" s="216"/>
      <c r="J43" s="216"/>
      <c r="K43" s="217"/>
      <c r="L43" s="221"/>
      <c r="M43" s="222"/>
      <c r="N43" s="222"/>
      <c r="O43" s="222"/>
      <c r="P43" s="222"/>
      <c r="Q43" s="222"/>
      <c r="R43" s="222"/>
      <c r="S43" s="222"/>
      <c r="T43" s="222"/>
      <c r="U43" s="223"/>
    </row>
    <row r="44" spans="1:21" ht="30" customHeight="1">
      <c r="A44" s="215"/>
      <c r="B44" s="216"/>
      <c r="C44" s="216"/>
      <c r="D44" s="216"/>
      <c r="E44" s="216"/>
      <c r="F44" s="216"/>
      <c r="G44" s="216"/>
      <c r="H44" s="216"/>
      <c r="I44" s="216"/>
      <c r="J44" s="216"/>
      <c r="K44" s="217"/>
      <c r="L44" s="221"/>
      <c r="M44" s="222"/>
      <c r="N44" s="222"/>
      <c r="O44" s="222"/>
      <c r="P44" s="222"/>
      <c r="Q44" s="222"/>
      <c r="R44" s="222"/>
      <c r="S44" s="222"/>
      <c r="T44" s="222"/>
      <c r="U44" s="223"/>
    </row>
    <row r="45" spans="1:21" ht="30" customHeight="1">
      <c r="A45" s="215"/>
      <c r="B45" s="216"/>
      <c r="C45" s="216"/>
      <c r="D45" s="216"/>
      <c r="E45" s="216"/>
      <c r="F45" s="216"/>
      <c r="G45" s="216"/>
      <c r="H45" s="216"/>
      <c r="I45" s="216"/>
      <c r="J45" s="216"/>
      <c r="K45" s="217"/>
      <c r="L45" s="221"/>
      <c r="M45" s="222"/>
      <c r="N45" s="222"/>
      <c r="O45" s="222"/>
      <c r="P45" s="222"/>
      <c r="Q45" s="222"/>
      <c r="R45" s="222"/>
      <c r="S45" s="222"/>
      <c r="T45" s="222"/>
      <c r="U45" s="223"/>
    </row>
    <row r="46" spans="1:21" ht="30" customHeight="1">
      <c r="A46" s="215"/>
      <c r="B46" s="216"/>
      <c r="C46" s="216"/>
      <c r="D46" s="216"/>
      <c r="E46" s="216"/>
      <c r="F46" s="216"/>
      <c r="G46" s="216"/>
      <c r="H46" s="216"/>
      <c r="I46" s="216"/>
      <c r="J46" s="216"/>
      <c r="K46" s="217"/>
      <c r="L46" s="221"/>
      <c r="M46" s="222"/>
      <c r="N46" s="222"/>
      <c r="O46" s="222"/>
      <c r="P46" s="222"/>
      <c r="Q46" s="222"/>
      <c r="R46" s="222"/>
      <c r="S46" s="222"/>
      <c r="T46" s="222"/>
      <c r="U46" s="223"/>
    </row>
    <row r="47" spans="1:21" ht="30" customHeight="1">
      <c r="A47" s="215"/>
      <c r="B47" s="216"/>
      <c r="C47" s="216"/>
      <c r="D47" s="216"/>
      <c r="E47" s="216"/>
      <c r="F47" s="216"/>
      <c r="G47" s="216"/>
      <c r="H47" s="216"/>
      <c r="I47" s="216"/>
      <c r="J47" s="216"/>
      <c r="K47" s="217"/>
      <c r="L47" s="221"/>
      <c r="M47" s="222"/>
      <c r="N47" s="222"/>
      <c r="O47" s="222"/>
      <c r="P47" s="222"/>
      <c r="Q47" s="222"/>
      <c r="R47" s="222"/>
      <c r="S47" s="222"/>
      <c r="T47" s="222"/>
      <c r="U47" s="223"/>
    </row>
    <row r="48" spans="1:21" ht="30" customHeight="1">
      <c r="A48" s="215"/>
      <c r="B48" s="216"/>
      <c r="C48" s="216"/>
      <c r="D48" s="216"/>
      <c r="E48" s="216"/>
      <c r="F48" s="216"/>
      <c r="G48" s="216"/>
      <c r="H48" s="216"/>
      <c r="I48" s="216"/>
      <c r="J48" s="216"/>
      <c r="K48" s="217"/>
      <c r="L48" s="221"/>
      <c r="M48" s="222"/>
      <c r="N48" s="222"/>
      <c r="O48" s="222"/>
      <c r="P48" s="222"/>
      <c r="Q48" s="222"/>
      <c r="R48" s="222"/>
      <c r="S48" s="222"/>
      <c r="T48" s="222"/>
      <c r="U48" s="223"/>
    </row>
    <row r="49" spans="1:21" ht="15.75">
      <c r="A49" s="215"/>
      <c r="B49" s="216"/>
      <c r="C49" s="216"/>
      <c r="D49" s="216"/>
      <c r="E49" s="216"/>
      <c r="F49" s="216"/>
      <c r="G49" s="216"/>
      <c r="H49" s="216"/>
      <c r="I49" s="216"/>
      <c r="J49" s="216"/>
      <c r="K49" s="217"/>
      <c r="L49" s="224"/>
      <c r="M49" s="225"/>
      <c r="N49" s="225"/>
      <c r="O49" s="225"/>
      <c r="P49" s="225"/>
      <c r="Q49" s="225"/>
      <c r="R49" s="225"/>
      <c r="S49" s="225"/>
      <c r="T49" s="225"/>
      <c r="U49" s="226"/>
    </row>
    <row r="50" spans="1:21" ht="30" customHeight="1">
      <c r="A50" s="193" t="s">
        <v>94</v>
      </c>
      <c r="B50" s="193"/>
      <c r="C50" s="193"/>
      <c r="D50" s="193"/>
      <c r="E50" s="193"/>
      <c r="F50" s="193"/>
      <c r="G50" s="193"/>
      <c r="H50" s="193"/>
      <c r="I50" s="193"/>
      <c r="J50" s="193"/>
      <c r="K50" s="193"/>
      <c r="L50" s="87"/>
    </row>
    <row r="51" spans="1:21" ht="30" customHeight="1">
      <c r="L51" s="8"/>
    </row>
    <row r="52" spans="1:21" ht="30" customHeight="1">
      <c r="L52" s="8"/>
    </row>
  </sheetData>
  <sheetProtection sheet="1" selectLockedCells="1"/>
  <protectedRanges>
    <protectedRange sqref="A9:B20 I6 K6 N9:N20 A27 L27 D9:L20" name="範囲1"/>
  </protectedRanges>
  <mergeCells count="27">
    <mergeCell ref="A1:F1"/>
    <mergeCell ref="N1:U1"/>
    <mergeCell ref="E2:F2"/>
    <mergeCell ref="A3:U3"/>
    <mergeCell ref="L4:P4"/>
    <mergeCell ref="Q4:U4"/>
    <mergeCell ref="S23:U23"/>
    <mergeCell ref="B5:D5"/>
    <mergeCell ref="M5:P5"/>
    <mergeCell ref="R5:U5"/>
    <mergeCell ref="B6:D6"/>
    <mergeCell ref="M6:N6"/>
    <mergeCell ref="O6:P6"/>
    <mergeCell ref="R6:S6"/>
    <mergeCell ref="T6:U6"/>
    <mergeCell ref="A21:H21"/>
    <mergeCell ref="A22:K22"/>
    <mergeCell ref="L23:M23"/>
    <mergeCell ref="N23:P23"/>
    <mergeCell ref="Q23:R23"/>
    <mergeCell ref="A50:K50"/>
    <mergeCell ref="Q24:R24"/>
    <mergeCell ref="S24:U24"/>
    <mergeCell ref="A26:K26"/>
    <mergeCell ref="L26:U26"/>
    <mergeCell ref="A27:K49"/>
    <mergeCell ref="L27:U49"/>
  </mergeCells>
  <phoneticPr fontId="5"/>
  <conditionalFormatting sqref="A9:B20 N9:N20">
    <cfRule type="containsBlanks" dxfId="5" priority="3">
      <formula>LEN(TRIM(A9))=0</formula>
    </cfRule>
  </conditionalFormatting>
  <conditionalFormatting sqref="D9:L20">
    <cfRule type="containsBlanks" dxfId="4" priority="1">
      <formula>LEN(TRIM(D9))=0</formula>
    </cfRule>
  </conditionalFormatting>
  <conditionalFormatting sqref="I6 K6">
    <cfRule type="containsBlanks" dxfId="3" priority="2">
      <formula>LEN(TRIM(I6))=0</formula>
    </cfRule>
  </conditionalFormatting>
  <dataValidations count="2">
    <dataValidation type="list" allowBlank="1" showInputMessage="1" showErrorMessage="1" sqref="I6 K6" xr:uid="{2F2EDE93-EE5C-4EB8-97C0-FB0C5EDDF8C3}">
      <formula1>"あり,なし"</formula1>
    </dataValidation>
    <dataValidation type="list" allowBlank="1" showInputMessage="1" showErrorMessage="1" sqref="K9:K20" xr:uid="{25AE1E1A-CEA0-4B5C-ACBF-7F97E830F6B0}">
      <formula1>"有,無"</formula1>
    </dataValidation>
  </dataValidations>
  <printOptions horizontalCentered="1"/>
  <pageMargins left="0.59055118110236215" right="0.59055118110236215" top="0.59055118110236215" bottom="0.59055118110236215" header="0.39370078740157483" footer="0.27559055118110237"/>
  <pageSetup paperSize="9" scale="46"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74603D3F-880C-4968-B6FE-A4F1CED91CFC}">
          <x14:formula1>
            <xm:f>'(参考)宿泊料等'!$H$2:$BB$2</xm:f>
          </x14:formula1>
          <xm:sqref>I9:I20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CC547-BB24-4B4A-99A2-884370D6096E}">
  <sheetPr>
    <tabColor rgb="FFFFFF00"/>
    <pageSetUpPr fitToPage="1"/>
  </sheetPr>
  <dimension ref="A1:U52"/>
  <sheetViews>
    <sheetView showZeros="0" view="pageBreakPreview" topLeftCell="A7" zoomScaleNormal="100" zoomScaleSheetLayoutView="100" workbookViewId="0">
      <selection activeCell="AF19" sqref="AF19:AG19"/>
    </sheetView>
  </sheetViews>
  <sheetFormatPr defaultColWidth="2.5703125" defaultRowHeight="30" customHeight="1"/>
  <cols>
    <col min="1" max="1" width="6.85546875" style="7" customWidth="1"/>
    <col min="2" max="2" width="5.42578125" style="7" bestFit="1" customWidth="1"/>
    <col min="3" max="3" width="4.28515625" style="8" bestFit="1" customWidth="1"/>
    <col min="4" max="4" width="5.42578125" style="7" bestFit="1" customWidth="1"/>
    <col min="5" max="5" width="11" style="7" customWidth="1"/>
    <col min="6" max="6" width="18.7109375" style="7" customWidth="1"/>
    <col min="7" max="7" width="11" style="7" customWidth="1"/>
    <col min="8" max="8" width="18.7109375" style="7" customWidth="1"/>
    <col min="9" max="9" width="8.85546875" style="7" customWidth="1"/>
    <col min="10" max="10" width="8.85546875" style="8" customWidth="1"/>
    <col min="11" max="11" width="9.28515625" style="8" bestFit="1" customWidth="1"/>
    <col min="12" max="21" width="8.85546875" style="7" customWidth="1"/>
    <col min="22" max="16384" width="2.5703125" style="7"/>
  </cols>
  <sheetData>
    <row r="1" spans="1:21" ht="15.75">
      <c r="A1" s="181" t="s">
        <v>0</v>
      </c>
      <c r="B1" s="181"/>
      <c r="C1" s="181"/>
      <c r="D1" s="181"/>
      <c r="E1" s="181"/>
      <c r="F1" s="181"/>
      <c r="G1" s="9"/>
      <c r="H1" s="9"/>
      <c r="I1" s="9"/>
      <c r="J1" s="9"/>
      <c r="K1" s="9"/>
      <c r="L1" s="9"/>
      <c r="M1" s="9"/>
      <c r="N1" s="212">
        <f>'報告書(車)'!U6</f>
        <v>0</v>
      </c>
      <c r="O1" s="212"/>
      <c r="P1" s="212"/>
      <c r="Q1" s="212"/>
      <c r="R1" s="212"/>
      <c r="S1" s="212"/>
      <c r="T1" s="212"/>
      <c r="U1" s="212"/>
    </row>
    <row r="2" spans="1:21" s="10" customFormat="1" ht="15" customHeight="1">
      <c r="A2" s="91" t="s">
        <v>51</v>
      </c>
      <c r="B2" s="91"/>
      <c r="C2" s="91"/>
      <c r="D2" s="91"/>
      <c r="E2" s="211">
        <f>'報告書(車)'!M2</f>
        <v>0</v>
      </c>
      <c r="F2" s="211"/>
      <c r="G2" s="91"/>
      <c r="H2" s="91"/>
      <c r="I2" s="91"/>
      <c r="J2" s="91"/>
      <c r="K2" s="91"/>
      <c r="L2" s="91"/>
      <c r="M2" s="91"/>
      <c r="N2" s="91"/>
      <c r="O2" s="91"/>
      <c r="P2" s="91"/>
      <c r="Q2" s="91"/>
      <c r="R2" s="91"/>
      <c r="S2" s="91"/>
      <c r="T2" s="91"/>
      <c r="U2" s="91"/>
    </row>
    <row r="3" spans="1:21" ht="16.5" customHeight="1" thickBot="1">
      <c r="A3" s="183" t="s">
        <v>97</v>
      </c>
      <c r="B3" s="183"/>
      <c r="C3" s="183"/>
      <c r="D3" s="183"/>
      <c r="E3" s="183"/>
      <c r="F3" s="183"/>
      <c r="G3" s="183"/>
      <c r="H3" s="183"/>
      <c r="I3" s="183"/>
      <c r="J3" s="183"/>
      <c r="K3" s="183"/>
      <c r="L3" s="183"/>
      <c r="M3" s="183"/>
      <c r="N3" s="183"/>
      <c r="O3" s="183"/>
      <c r="P3" s="183"/>
      <c r="Q3" s="183"/>
      <c r="R3" s="183"/>
      <c r="S3" s="183"/>
      <c r="T3" s="183"/>
      <c r="U3" s="183"/>
    </row>
    <row r="4" spans="1:21" ht="30" customHeight="1">
      <c r="E4" s="23"/>
      <c r="I4" s="92"/>
      <c r="J4" s="92"/>
      <c r="K4" s="93"/>
      <c r="L4" s="184" t="s">
        <v>53</v>
      </c>
      <c r="M4" s="185"/>
      <c r="N4" s="185"/>
      <c r="O4" s="185"/>
      <c r="P4" s="185"/>
      <c r="Q4" s="184" t="s">
        <v>54</v>
      </c>
      <c r="R4" s="185"/>
      <c r="S4" s="185"/>
      <c r="T4" s="185"/>
      <c r="U4" s="186"/>
    </row>
    <row r="5" spans="1:21" ht="22.5" customHeight="1" thickBot="1">
      <c r="A5" s="24" t="s">
        <v>55</v>
      </c>
      <c r="B5" s="200">
        <f>'報告書(車)'!W19</f>
        <v>0</v>
      </c>
      <c r="C5" s="200"/>
      <c r="D5" s="200"/>
      <c r="E5" s="25"/>
      <c r="L5" s="94" t="s">
        <v>56</v>
      </c>
      <c r="M5" s="209">
        <f>J21*18</f>
        <v>0</v>
      </c>
      <c r="N5" s="210"/>
      <c r="O5" s="210"/>
      <c r="P5" s="210"/>
      <c r="Q5" s="26" t="s">
        <v>56</v>
      </c>
      <c r="R5" s="187">
        <f>M5</f>
        <v>0</v>
      </c>
      <c r="S5" s="188"/>
      <c r="T5" s="188"/>
      <c r="U5" s="189"/>
    </row>
    <row r="6" spans="1:21" ht="22.5" customHeight="1" thickBot="1">
      <c r="A6" s="24" t="s">
        <v>57</v>
      </c>
      <c r="B6" s="200">
        <f>'報告書(車)'!N19</f>
        <v>0</v>
      </c>
      <c r="C6" s="200"/>
      <c r="D6" s="200"/>
      <c r="E6" s="25"/>
      <c r="F6" s="25"/>
      <c r="G6" s="25"/>
      <c r="H6" s="95" t="s">
        <v>58</v>
      </c>
      <c r="I6" s="96"/>
      <c r="J6" s="97" t="s">
        <v>59</v>
      </c>
      <c r="K6" s="98"/>
      <c r="L6" s="85" t="s">
        <v>60</v>
      </c>
      <c r="M6" s="190" t="s">
        <v>61</v>
      </c>
      <c r="N6" s="191"/>
      <c r="O6" s="173" t="s">
        <v>62</v>
      </c>
      <c r="P6" s="174"/>
      <c r="Q6" s="84" t="s">
        <v>60</v>
      </c>
      <c r="R6" s="190" t="s">
        <v>61</v>
      </c>
      <c r="S6" s="191"/>
      <c r="T6" s="173" t="s">
        <v>62</v>
      </c>
      <c r="U6" s="192"/>
    </row>
    <row r="7" spans="1:21" ht="30" customHeight="1">
      <c r="A7" s="28" t="s">
        <v>63</v>
      </c>
      <c r="B7" s="29" t="s">
        <v>64</v>
      </c>
      <c r="C7" s="30" t="s">
        <v>65</v>
      </c>
      <c r="D7" s="31" t="s">
        <v>66</v>
      </c>
      <c r="E7" s="32" t="s">
        <v>67</v>
      </c>
      <c r="F7" s="32" t="s">
        <v>68</v>
      </c>
      <c r="G7" s="33" t="s">
        <v>69</v>
      </c>
      <c r="H7" s="99" t="s">
        <v>68</v>
      </c>
      <c r="I7" s="99" t="s">
        <v>70</v>
      </c>
      <c r="J7" s="100" t="s">
        <v>71</v>
      </c>
      <c r="K7" s="101" t="s">
        <v>72</v>
      </c>
      <c r="L7" s="102" t="s">
        <v>73</v>
      </c>
      <c r="M7" s="103" t="s">
        <v>74</v>
      </c>
      <c r="N7" s="51" t="s">
        <v>75</v>
      </c>
      <c r="O7" s="34" t="s">
        <v>74</v>
      </c>
      <c r="P7" s="86" t="s">
        <v>76</v>
      </c>
      <c r="Q7" s="102" t="s">
        <v>73</v>
      </c>
      <c r="R7" s="103" t="s">
        <v>74</v>
      </c>
      <c r="S7" s="51" t="s">
        <v>77</v>
      </c>
      <c r="T7" s="34" t="s">
        <v>74</v>
      </c>
      <c r="U7" s="104" t="s">
        <v>76</v>
      </c>
    </row>
    <row r="8" spans="1:21" s="44" customFormat="1" ht="15.75">
      <c r="A8" s="35"/>
      <c r="B8" s="36"/>
      <c r="C8" s="37"/>
      <c r="D8" s="38"/>
      <c r="E8" s="39"/>
      <c r="F8" s="39"/>
      <c r="G8" s="40"/>
      <c r="H8" s="39"/>
      <c r="I8" s="39"/>
      <c r="J8" s="41" t="s">
        <v>78</v>
      </c>
      <c r="K8" s="36"/>
      <c r="L8" s="35" t="s">
        <v>79</v>
      </c>
      <c r="M8" s="43" t="s">
        <v>80</v>
      </c>
      <c r="N8" s="42" t="s">
        <v>79</v>
      </c>
      <c r="O8" s="43" t="s">
        <v>80</v>
      </c>
      <c r="P8" s="37" t="s">
        <v>79</v>
      </c>
      <c r="Q8" s="105" t="s">
        <v>79</v>
      </c>
      <c r="R8" s="43" t="s">
        <v>80</v>
      </c>
      <c r="S8" s="42" t="s">
        <v>79</v>
      </c>
      <c r="T8" s="43" t="s">
        <v>80</v>
      </c>
      <c r="U8" s="106" t="s">
        <v>79</v>
      </c>
    </row>
    <row r="9" spans="1:21" ht="30" customHeight="1">
      <c r="A9" s="73"/>
      <c r="B9" s="74"/>
      <c r="C9" s="47" t="s">
        <v>81</v>
      </c>
      <c r="D9" s="75"/>
      <c r="E9" s="76"/>
      <c r="F9" s="76"/>
      <c r="G9" s="76"/>
      <c r="H9" s="76"/>
      <c r="I9" s="107"/>
      <c r="J9" s="125"/>
      <c r="K9" s="108"/>
      <c r="L9" s="109"/>
      <c r="M9" s="52" t="str">
        <f t="shared" ref="M9:M20" si="0">IF(I9="","",1)</f>
        <v/>
      </c>
      <c r="N9" s="110"/>
      <c r="O9" s="52" t="str">
        <f>M9</f>
        <v/>
      </c>
      <c r="P9" s="54" t="str">
        <f>IF(O9="","",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c r="Q9" s="111">
        <f>L9</f>
        <v>0</v>
      </c>
      <c r="R9" s="53" t="str">
        <f>M9</f>
        <v/>
      </c>
      <c r="S9" s="53" t="str">
        <f>IFERROR(IF(OR(I9="北海道",I9="青森県",I9="岩手県",I9="宮城県",I9="秋田県",I9="山形県",I9="福島県",I9="茨城県",I9="栃木県",I9="群馬県",I9="埼玉県",I9="千葉県",I9="東京都",I9="神奈川県",I9="新潟県",I9="富山県",I9="石川県",I9="福井県",I9="山梨県",I9="長野県",I9="岐阜県",I9="静岡県",I9="愛知県",I9="三重県",I9="滋賀県",I9="京都府",I9="大阪府",I9="兵庫県",I9="奈良県",I9="和歌山県",I9="鳥取県",I9="島根県",I9="岡山県",I9="広島県",I9="山口県",I9="徳島県",I9="香川県",I9="愛媛県",I9="高知県",I9="福岡県",I9="佐賀県",I9="長崎県",I9="熊本県",I9="大分県",I9="宮崎県",I9="鹿児島県",I9="沖縄県"),IF(R9=1,MIN(N9,_xlfn.XLOOKUP($B$6,'(参考)宿泊料等'!$B$3:$B$25,_xlfn.XLOOKUP(I9,'(参考)宿泊料等'!$H$2:$BB$2,'(参考)宿泊料等'!$H$3:$BB$25,""),"")),""),""),"")</f>
        <v/>
      </c>
      <c r="T9" s="53" t="str">
        <f>O9</f>
        <v/>
      </c>
      <c r="U9" s="54" t="str">
        <f>IF(T9="","",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row>
    <row r="10" spans="1:21" ht="30" customHeight="1">
      <c r="A10" s="73"/>
      <c r="B10" s="78"/>
      <c r="C10" s="57" t="s">
        <v>81</v>
      </c>
      <c r="D10" s="79"/>
      <c r="E10" s="80"/>
      <c r="F10" s="76"/>
      <c r="G10" s="80"/>
      <c r="H10" s="80"/>
      <c r="I10" s="107"/>
      <c r="J10" s="112"/>
      <c r="K10" s="113"/>
      <c r="L10" s="109"/>
      <c r="M10" s="62" t="str">
        <f t="shared" si="0"/>
        <v/>
      </c>
      <c r="N10" s="82"/>
      <c r="O10" s="52" t="str">
        <f t="shared" ref="O10:O20" si="1">M10</f>
        <v/>
      </c>
      <c r="P10" s="54" t="str">
        <f>IF(O10="","",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c r="Q10" s="114">
        <f t="shared" ref="Q10:R20" si="2">L10</f>
        <v>0</v>
      </c>
      <c r="R10" s="53" t="str">
        <f t="shared" si="2"/>
        <v/>
      </c>
      <c r="S10" s="53" t="str">
        <f>IFERROR(IF(OR(I10="北海道",I10="青森県",I10="岩手県",I10="宮城県",I10="秋田県",I10="山形県",I10="福島県",I10="茨城県",I10="栃木県",I10="群馬県",I10="埼玉県",I10="千葉県",I10="東京都",I10="神奈川県",I10="新潟県",I10="富山県",I10="石川県",I10="福井県",I10="山梨県",I10="長野県",I10="岐阜県",I10="静岡県",I10="愛知県",I10="三重県",I10="滋賀県",I10="京都府",I10="大阪府",I10="兵庫県",I10="奈良県",I10="和歌山県",I10="鳥取県",I10="島根県",I10="岡山県",I10="広島県",I10="山口県",I10="徳島県",I10="香川県",I10="愛媛県",I10="高知県",I10="福岡県",I10="佐賀県",I10="長崎県",I10="熊本県",I10="大分県",I10="宮崎県",I10="鹿児島県",I10="沖縄県"),IF(R10=1,MIN(N10,_xlfn.XLOOKUP($B$6,'(参考)宿泊料等'!$B$3:$B$25,_xlfn.XLOOKUP(I10,'(参考)宿泊料等'!$H$2:$BB$2,'(参考)宿泊料等'!$H$3:$BB$25,""),"")),""),""),"")</f>
        <v/>
      </c>
      <c r="T10" s="53" t="str">
        <f t="shared" ref="T10:T20" si="3">O10</f>
        <v/>
      </c>
      <c r="U10" s="54" t="str">
        <f>IF(T10="","",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row>
    <row r="11" spans="1:21" ht="30" customHeight="1">
      <c r="A11" s="77"/>
      <c r="B11" s="78"/>
      <c r="C11" s="57" t="s">
        <v>81</v>
      </c>
      <c r="D11" s="79"/>
      <c r="E11" s="80"/>
      <c r="F11" s="80"/>
      <c r="G11" s="81"/>
      <c r="H11" s="76"/>
      <c r="I11" s="107"/>
      <c r="J11" s="112"/>
      <c r="K11" s="115"/>
      <c r="L11" s="109"/>
      <c r="M11" s="63" t="str">
        <f t="shared" si="0"/>
        <v/>
      </c>
      <c r="N11" s="82"/>
      <c r="O11" s="52" t="str">
        <f t="shared" si="1"/>
        <v/>
      </c>
      <c r="P11" s="54" t="str">
        <f>IF(O11="","",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c r="Q11" s="114">
        <f t="shared" si="2"/>
        <v>0</v>
      </c>
      <c r="R11" s="53" t="str">
        <f>M11</f>
        <v/>
      </c>
      <c r="S11" s="53" t="str">
        <f>IFERROR(IF(OR(I11="北海道",I11="青森県",I11="岩手県",I11="宮城県",I11="秋田県",I11="山形県",I11="福島県",I11="茨城県",I11="栃木県",I11="群馬県",I11="埼玉県",I11="千葉県",I11="東京都",I11="神奈川県",I11="新潟県",I11="富山県",I11="石川県",I11="福井県",I11="山梨県",I11="長野県",I11="岐阜県",I11="静岡県",I11="愛知県",I11="三重県",I11="滋賀県",I11="京都府",I11="大阪府",I11="兵庫県",I11="奈良県",I11="和歌山県",I11="鳥取県",I11="島根県",I11="岡山県",I11="広島県",I11="山口県",I11="徳島県",I11="香川県",I11="愛媛県",I11="高知県",I11="福岡県",I11="佐賀県",I11="長崎県",I11="熊本県",I11="大分県",I11="宮崎県",I11="鹿児島県",I11="沖縄県"),IF(R11=1,MIN(N11,_xlfn.XLOOKUP($B$6,'(参考)宿泊料等'!$B$3:$B$25,_xlfn.XLOOKUP(I11,'(参考)宿泊料等'!$H$2:$BB$2,'(参考)宿泊料等'!$H$3:$BB$25,""),"")),""),""),"")</f>
        <v/>
      </c>
      <c r="T11" s="53" t="str">
        <f t="shared" si="3"/>
        <v/>
      </c>
      <c r="U11" s="54" t="str">
        <f>IF(T11="","",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row>
    <row r="12" spans="1:21" ht="30" customHeight="1">
      <c r="A12" s="77"/>
      <c r="B12" s="78"/>
      <c r="C12" s="57" t="s">
        <v>65</v>
      </c>
      <c r="D12" s="79"/>
      <c r="E12" s="80"/>
      <c r="F12" s="80"/>
      <c r="G12" s="81"/>
      <c r="H12" s="81"/>
      <c r="I12" s="107"/>
      <c r="J12" s="112"/>
      <c r="K12" s="115"/>
      <c r="L12" s="109"/>
      <c r="M12" s="63" t="str">
        <f t="shared" si="0"/>
        <v/>
      </c>
      <c r="N12" s="82"/>
      <c r="O12" s="52" t="str">
        <f t="shared" si="1"/>
        <v/>
      </c>
      <c r="P12" s="54" t="str">
        <f>IF(O12="","",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c r="Q12" s="114">
        <f t="shared" si="2"/>
        <v>0</v>
      </c>
      <c r="R12" s="53" t="str">
        <f t="shared" si="2"/>
        <v/>
      </c>
      <c r="S12" s="53" t="str">
        <f>IFERROR(IF(OR(I12="北海道",I12="青森県",I12="岩手県",I12="宮城県",I12="秋田県",I12="山形県",I12="福島県",I12="茨城県",I12="栃木県",I12="群馬県",I12="埼玉県",I12="千葉県",I12="東京都",I12="神奈川県",I12="新潟県",I12="富山県",I12="石川県",I12="福井県",I12="山梨県",I12="長野県",I12="岐阜県",I12="静岡県",I12="愛知県",I12="三重県",I12="滋賀県",I12="京都府",I12="大阪府",I12="兵庫県",I12="奈良県",I12="和歌山県",I12="鳥取県",I12="島根県",I12="岡山県",I12="広島県",I12="山口県",I12="徳島県",I12="香川県",I12="愛媛県",I12="高知県",I12="福岡県",I12="佐賀県",I12="長崎県",I12="熊本県",I12="大分県",I12="宮崎県",I12="鹿児島県",I12="沖縄県"),IF(R12=1,MIN(N12,_xlfn.XLOOKUP($B$6,'(参考)宿泊料等'!$B$3:$B$25,_xlfn.XLOOKUP(I12,'(参考)宿泊料等'!$H$2:$BB$2,'(参考)宿泊料等'!$H$3:$BB$25,""),"")),""),""),"")</f>
        <v/>
      </c>
      <c r="T12" s="53" t="str">
        <f t="shared" si="3"/>
        <v/>
      </c>
      <c r="U12" s="54" t="str">
        <f>IF(T12="","",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row>
    <row r="13" spans="1:21" ht="30" customHeight="1">
      <c r="A13" s="77"/>
      <c r="B13" s="78"/>
      <c r="C13" s="57" t="s">
        <v>65</v>
      </c>
      <c r="D13" s="79"/>
      <c r="E13" s="80"/>
      <c r="F13" s="80"/>
      <c r="G13" s="81"/>
      <c r="H13" s="81"/>
      <c r="I13" s="107"/>
      <c r="J13" s="112"/>
      <c r="K13" s="115"/>
      <c r="L13" s="109"/>
      <c r="M13" s="62" t="str">
        <f t="shared" si="0"/>
        <v/>
      </c>
      <c r="N13" s="82"/>
      <c r="O13" s="52" t="str">
        <f t="shared" si="1"/>
        <v/>
      </c>
      <c r="P13" s="54" t="str">
        <f>IF(O13="","",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c r="Q13" s="114">
        <f t="shared" si="2"/>
        <v>0</v>
      </c>
      <c r="R13" s="53" t="str">
        <f t="shared" si="2"/>
        <v/>
      </c>
      <c r="S13" s="53" t="str">
        <f>IFERROR(IF(OR(I13="北海道",I13="青森県",I13="岩手県",I13="宮城県",I13="秋田県",I13="山形県",I13="福島県",I13="茨城県",I13="栃木県",I13="群馬県",I13="埼玉県",I13="千葉県",I13="東京都",I13="神奈川県",I13="新潟県",I13="富山県",I13="石川県",I13="福井県",I13="山梨県",I13="長野県",I13="岐阜県",I13="静岡県",I13="愛知県",I13="三重県",I13="滋賀県",I13="京都府",I13="大阪府",I13="兵庫県",I13="奈良県",I13="和歌山県",I13="鳥取県",I13="島根県",I13="岡山県",I13="広島県",I13="山口県",I13="徳島県",I13="香川県",I13="愛媛県",I13="高知県",I13="福岡県",I13="佐賀県",I13="長崎県",I13="熊本県",I13="大分県",I13="宮崎県",I13="鹿児島県",I13="沖縄県"),IF(R13=1,MIN(N13,_xlfn.XLOOKUP($B$6,'(参考)宿泊料等'!$B$3:$B$25,_xlfn.XLOOKUP(I13,'(参考)宿泊料等'!$H$2:$BB$2,'(参考)宿泊料等'!$H$3:$BB$25,""),"")),""),""),"")</f>
        <v/>
      </c>
      <c r="T13" s="53" t="str">
        <f t="shared" si="3"/>
        <v/>
      </c>
      <c r="U13" s="54" t="str">
        <f>IF(T13="","",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row>
    <row r="14" spans="1:21" ht="30" customHeight="1">
      <c r="A14" s="77"/>
      <c r="B14" s="78"/>
      <c r="C14" s="57" t="s">
        <v>65</v>
      </c>
      <c r="D14" s="79"/>
      <c r="E14" s="80"/>
      <c r="F14" s="80"/>
      <c r="G14" s="81"/>
      <c r="H14" s="81"/>
      <c r="I14" s="107"/>
      <c r="J14" s="112"/>
      <c r="K14" s="113"/>
      <c r="L14" s="109"/>
      <c r="M14" s="63" t="str">
        <f t="shared" si="0"/>
        <v/>
      </c>
      <c r="N14" s="82"/>
      <c r="O14" s="52" t="str">
        <f t="shared" si="1"/>
        <v/>
      </c>
      <c r="P14" s="54" t="str">
        <f>IF(O14="","",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c r="Q14" s="114">
        <f t="shared" si="2"/>
        <v>0</v>
      </c>
      <c r="R14" s="53" t="str">
        <f t="shared" si="2"/>
        <v/>
      </c>
      <c r="S14" s="53" t="str">
        <f>IFERROR(IF(OR(I14="北海道",I14="青森県",I14="岩手県",I14="宮城県",I14="秋田県",I14="山形県",I14="福島県",I14="茨城県",I14="栃木県",I14="群馬県",I14="埼玉県",I14="千葉県",I14="東京都",I14="神奈川県",I14="新潟県",I14="富山県",I14="石川県",I14="福井県",I14="山梨県",I14="長野県",I14="岐阜県",I14="静岡県",I14="愛知県",I14="三重県",I14="滋賀県",I14="京都府",I14="大阪府",I14="兵庫県",I14="奈良県",I14="和歌山県",I14="鳥取県",I14="島根県",I14="岡山県",I14="広島県",I14="山口県",I14="徳島県",I14="香川県",I14="愛媛県",I14="高知県",I14="福岡県",I14="佐賀県",I14="長崎県",I14="熊本県",I14="大分県",I14="宮崎県",I14="鹿児島県",I14="沖縄県"),IF(R14=1,MIN(N14,_xlfn.XLOOKUP($B$6,'(参考)宿泊料等'!$B$3:$B$25,_xlfn.XLOOKUP(I14,'(参考)宿泊料等'!$H$2:$BB$2,'(参考)宿泊料等'!$H$3:$BB$25,""),"")),""),""),"")</f>
        <v/>
      </c>
      <c r="T14" s="53" t="str">
        <f t="shared" si="3"/>
        <v/>
      </c>
      <c r="U14" s="54" t="str">
        <f>IF(T14="","",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row>
    <row r="15" spans="1:21" ht="30" customHeight="1">
      <c r="A15" s="73"/>
      <c r="B15" s="78"/>
      <c r="C15" s="57" t="s">
        <v>81</v>
      </c>
      <c r="D15" s="79"/>
      <c r="E15" s="80"/>
      <c r="F15" s="76"/>
      <c r="G15" s="80"/>
      <c r="H15" s="80"/>
      <c r="I15" s="107"/>
      <c r="J15" s="112"/>
      <c r="K15" s="115"/>
      <c r="L15" s="109"/>
      <c r="M15" s="63" t="str">
        <f t="shared" si="0"/>
        <v/>
      </c>
      <c r="N15" s="82"/>
      <c r="O15" s="52" t="str">
        <f t="shared" si="1"/>
        <v/>
      </c>
      <c r="P15" s="54" t="str">
        <f>IF(O15="","",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c r="Q15" s="114">
        <f t="shared" si="2"/>
        <v>0</v>
      </c>
      <c r="R15" s="53" t="str">
        <f t="shared" si="2"/>
        <v/>
      </c>
      <c r="S15" s="53" t="str">
        <f>IFERROR(IF(OR(I15="北海道",I15="青森県",I15="岩手県",I15="宮城県",I15="秋田県",I15="山形県",I15="福島県",I15="茨城県",I15="栃木県",I15="群馬県",I15="埼玉県",I15="千葉県",I15="東京都",I15="神奈川県",I15="新潟県",I15="富山県",I15="石川県",I15="福井県",I15="山梨県",I15="長野県",I15="岐阜県",I15="静岡県",I15="愛知県",I15="三重県",I15="滋賀県",I15="京都府",I15="大阪府",I15="兵庫県",I15="奈良県",I15="和歌山県",I15="鳥取県",I15="島根県",I15="岡山県",I15="広島県",I15="山口県",I15="徳島県",I15="香川県",I15="愛媛県",I15="高知県",I15="福岡県",I15="佐賀県",I15="長崎県",I15="熊本県",I15="大分県",I15="宮崎県",I15="鹿児島県",I15="沖縄県"),IF(R15=1,MIN(N15,_xlfn.XLOOKUP($B$6,'(参考)宿泊料等'!$B$3:$B$25,_xlfn.XLOOKUP(I15,'(参考)宿泊料等'!$H$2:$BB$2,'(参考)宿泊料等'!$H$3:$BB$25,""),"")),""),""),"")</f>
        <v/>
      </c>
      <c r="T15" s="53" t="str">
        <f t="shared" si="3"/>
        <v/>
      </c>
      <c r="U15" s="54" t="str">
        <f>IF(T15="","",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row>
    <row r="16" spans="1:21" ht="30" customHeight="1">
      <c r="A16" s="77"/>
      <c r="B16" s="78"/>
      <c r="C16" s="57" t="s">
        <v>81</v>
      </c>
      <c r="D16" s="79"/>
      <c r="E16" s="80"/>
      <c r="F16" s="80"/>
      <c r="G16" s="81"/>
      <c r="H16" s="76"/>
      <c r="I16" s="107"/>
      <c r="J16" s="112"/>
      <c r="K16" s="115"/>
      <c r="L16" s="109"/>
      <c r="M16" s="63" t="str">
        <f t="shared" si="0"/>
        <v/>
      </c>
      <c r="N16" s="82"/>
      <c r="O16" s="52" t="str">
        <f t="shared" si="1"/>
        <v/>
      </c>
      <c r="P16" s="54" t="str">
        <f>IF(O16="","",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c r="Q16" s="114">
        <f t="shared" si="2"/>
        <v>0</v>
      </c>
      <c r="R16" s="53" t="str">
        <f t="shared" si="2"/>
        <v/>
      </c>
      <c r="S16" s="53" t="str">
        <f>IFERROR(IF(OR(I16="北海道",I16="青森県",I16="岩手県",I16="宮城県",I16="秋田県",I16="山形県",I16="福島県",I16="茨城県",I16="栃木県",I16="群馬県",I16="埼玉県",I16="千葉県",I16="東京都",I16="神奈川県",I16="新潟県",I16="富山県",I16="石川県",I16="福井県",I16="山梨県",I16="長野県",I16="岐阜県",I16="静岡県",I16="愛知県",I16="三重県",I16="滋賀県",I16="京都府",I16="大阪府",I16="兵庫県",I16="奈良県",I16="和歌山県",I16="鳥取県",I16="島根県",I16="岡山県",I16="広島県",I16="山口県",I16="徳島県",I16="香川県",I16="愛媛県",I16="高知県",I16="福岡県",I16="佐賀県",I16="長崎県",I16="熊本県",I16="大分県",I16="宮崎県",I16="鹿児島県",I16="沖縄県"),IF(R16=1,MIN(N16,_xlfn.XLOOKUP($B$6,'(参考)宿泊料等'!$B$3:$B$25,_xlfn.XLOOKUP(I16,'(参考)宿泊料等'!$H$2:$BB$2,'(参考)宿泊料等'!$H$3:$BB$25,""),"")),""),""),"")</f>
        <v/>
      </c>
      <c r="T16" s="53" t="str">
        <f t="shared" si="3"/>
        <v/>
      </c>
      <c r="U16" s="54" t="str">
        <f>IF(T16="","",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row>
    <row r="17" spans="1:21" ht="30" customHeight="1">
      <c r="A17" s="77"/>
      <c r="B17" s="78"/>
      <c r="C17" s="57" t="s">
        <v>65</v>
      </c>
      <c r="D17" s="79"/>
      <c r="E17" s="80"/>
      <c r="F17" s="80"/>
      <c r="G17" s="81"/>
      <c r="H17" s="81"/>
      <c r="I17" s="107"/>
      <c r="J17" s="112"/>
      <c r="K17" s="115"/>
      <c r="L17" s="109"/>
      <c r="M17" s="63" t="str">
        <f t="shared" si="0"/>
        <v/>
      </c>
      <c r="N17" s="82"/>
      <c r="O17" s="52" t="str">
        <f t="shared" si="1"/>
        <v/>
      </c>
      <c r="P17" s="54" t="str">
        <f>IF(O17="","",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c r="Q17" s="114">
        <f t="shared" si="2"/>
        <v>0</v>
      </c>
      <c r="R17" s="53" t="str">
        <f t="shared" si="2"/>
        <v/>
      </c>
      <c r="S17" s="53" t="str">
        <f>IFERROR(IF(OR(I17="北海道",I17="青森県",I17="岩手県",I17="宮城県",I17="秋田県",I17="山形県",I17="福島県",I17="茨城県",I17="栃木県",I17="群馬県",I17="埼玉県",I17="千葉県",I17="東京都",I17="神奈川県",I17="新潟県",I17="富山県",I17="石川県",I17="福井県",I17="山梨県",I17="長野県",I17="岐阜県",I17="静岡県",I17="愛知県",I17="三重県",I17="滋賀県",I17="京都府",I17="大阪府",I17="兵庫県",I17="奈良県",I17="和歌山県",I17="鳥取県",I17="島根県",I17="岡山県",I17="広島県",I17="山口県",I17="徳島県",I17="香川県",I17="愛媛県",I17="高知県",I17="福岡県",I17="佐賀県",I17="長崎県",I17="熊本県",I17="大分県",I17="宮崎県",I17="鹿児島県",I17="沖縄県"),IF(R17=1,MIN(N17,_xlfn.XLOOKUP($B$6,'(参考)宿泊料等'!$B$3:$B$25,_xlfn.XLOOKUP(I17,'(参考)宿泊料等'!$H$2:$BB$2,'(参考)宿泊料等'!$H$3:$BB$25,""),"")),""),""),"")</f>
        <v/>
      </c>
      <c r="T17" s="53" t="str">
        <f t="shared" si="3"/>
        <v/>
      </c>
      <c r="U17" s="54" t="str">
        <f>IF(T17="","",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row>
    <row r="18" spans="1:21" ht="30" customHeight="1">
      <c r="A18" s="77"/>
      <c r="B18" s="78"/>
      <c r="C18" s="57" t="s">
        <v>65</v>
      </c>
      <c r="D18" s="79"/>
      <c r="E18" s="80"/>
      <c r="F18" s="80"/>
      <c r="G18" s="81"/>
      <c r="H18" s="81"/>
      <c r="I18" s="107"/>
      <c r="J18" s="112"/>
      <c r="K18" s="115"/>
      <c r="L18" s="109"/>
      <c r="M18" s="63" t="str">
        <f t="shared" si="0"/>
        <v/>
      </c>
      <c r="N18" s="82"/>
      <c r="O18" s="52" t="str">
        <f t="shared" si="1"/>
        <v/>
      </c>
      <c r="P18" s="54" t="str">
        <f>IF(O18="","",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c r="Q18" s="114">
        <f t="shared" si="2"/>
        <v>0</v>
      </c>
      <c r="R18" s="53" t="str">
        <f t="shared" si="2"/>
        <v/>
      </c>
      <c r="S18" s="53" t="str">
        <f>IFERROR(IF(OR(I18="北海道",I18="青森県",I18="岩手県",I18="宮城県",I18="秋田県",I18="山形県",I18="福島県",I18="茨城県",I18="栃木県",I18="群馬県",I18="埼玉県",I18="千葉県",I18="東京都",I18="神奈川県",I18="新潟県",I18="富山県",I18="石川県",I18="福井県",I18="山梨県",I18="長野県",I18="岐阜県",I18="静岡県",I18="愛知県",I18="三重県",I18="滋賀県",I18="京都府",I18="大阪府",I18="兵庫県",I18="奈良県",I18="和歌山県",I18="鳥取県",I18="島根県",I18="岡山県",I18="広島県",I18="山口県",I18="徳島県",I18="香川県",I18="愛媛県",I18="高知県",I18="福岡県",I18="佐賀県",I18="長崎県",I18="熊本県",I18="大分県",I18="宮崎県",I18="鹿児島県",I18="沖縄県"),IF(R18=1,MIN(N18,_xlfn.XLOOKUP($B$6,'(参考)宿泊料等'!$B$3:$B$25,_xlfn.XLOOKUP(I18,'(参考)宿泊料等'!$H$2:$BB$2,'(参考)宿泊料等'!$H$3:$BB$25,""),"")),""),""),"")</f>
        <v/>
      </c>
      <c r="T18" s="53" t="str">
        <f t="shared" si="3"/>
        <v/>
      </c>
      <c r="U18" s="54" t="str">
        <f>IF(T18="","",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row>
    <row r="19" spans="1:21" ht="30" customHeight="1">
      <c r="A19" s="77"/>
      <c r="B19" s="78"/>
      <c r="C19" s="57" t="s">
        <v>65</v>
      </c>
      <c r="D19" s="79"/>
      <c r="E19" s="80"/>
      <c r="F19" s="80"/>
      <c r="G19" s="81"/>
      <c r="H19" s="81"/>
      <c r="I19" s="107"/>
      <c r="J19" s="112"/>
      <c r="K19" s="115"/>
      <c r="L19" s="109"/>
      <c r="M19" s="63" t="str">
        <f t="shared" si="0"/>
        <v/>
      </c>
      <c r="N19" s="82"/>
      <c r="O19" s="52" t="str">
        <f t="shared" si="1"/>
        <v/>
      </c>
      <c r="P19" s="54" t="str">
        <f>IF(O19="","",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c r="Q19" s="114">
        <f t="shared" si="2"/>
        <v>0</v>
      </c>
      <c r="R19" s="53" t="str">
        <f t="shared" si="2"/>
        <v/>
      </c>
      <c r="S19" s="53" t="str">
        <f>IFERROR(IF(OR(I19="北海道",I19="青森県",I19="岩手県",I19="宮城県",I19="秋田県",I19="山形県",I19="福島県",I19="茨城県",I19="栃木県",I19="群馬県",I19="埼玉県",I19="千葉県",I19="東京都",I19="神奈川県",I19="新潟県",I19="富山県",I19="石川県",I19="福井県",I19="山梨県",I19="長野県",I19="岐阜県",I19="静岡県",I19="愛知県",I19="三重県",I19="滋賀県",I19="京都府",I19="大阪府",I19="兵庫県",I19="奈良県",I19="和歌山県",I19="鳥取県",I19="島根県",I19="岡山県",I19="広島県",I19="山口県",I19="徳島県",I19="香川県",I19="愛媛県",I19="高知県",I19="福岡県",I19="佐賀県",I19="長崎県",I19="熊本県",I19="大分県",I19="宮崎県",I19="鹿児島県",I19="沖縄県"),IF(R19=1,MIN(N19,_xlfn.XLOOKUP($B$6,'(参考)宿泊料等'!$B$3:$B$25,_xlfn.XLOOKUP(I19,'(参考)宿泊料等'!$H$2:$BB$2,'(参考)宿泊料等'!$H$3:$BB$25,""),"")),""),""),"")</f>
        <v/>
      </c>
      <c r="T19" s="53" t="str">
        <f t="shared" si="3"/>
        <v/>
      </c>
      <c r="U19" s="54" t="str">
        <f>IF(T19="","",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row>
    <row r="20" spans="1:21" ht="30" customHeight="1" thickBot="1">
      <c r="A20" s="77"/>
      <c r="B20" s="78"/>
      <c r="C20" s="57" t="s">
        <v>65</v>
      </c>
      <c r="D20" s="79"/>
      <c r="E20" s="80"/>
      <c r="F20" s="80"/>
      <c r="G20" s="80"/>
      <c r="H20" s="80"/>
      <c r="I20" s="107"/>
      <c r="J20" s="112"/>
      <c r="K20" s="115"/>
      <c r="L20" s="116"/>
      <c r="M20" s="83" t="str">
        <f t="shared" si="0"/>
        <v/>
      </c>
      <c r="N20" s="117"/>
      <c r="O20" s="52" t="str">
        <f t="shared" si="1"/>
        <v/>
      </c>
      <c r="P20" s="54" t="str">
        <f>IF(O20="","",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c r="Q20" s="118">
        <f t="shared" si="2"/>
        <v>0</v>
      </c>
      <c r="R20" s="53" t="str">
        <f t="shared" si="2"/>
        <v/>
      </c>
      <c r="S20" s="53" t="str">
        <f>IFERROR(IF(OR(I20="北海道",I20="青森県",I20="岩手県",I20="宮城県",I20="秋田県",I20="山形県",I20="福島県",I20="茨城県",I20="栃木県",I20="群馬県",I20="埼玉県",I20="千葉県",I20="東京都",I20="神奈川県",I20="新潟県",I20="富山県",I20="石川県",I20="福井県",I20="山梨県",I20="長野県",I20="岐阜県",I20="静岡県",I20="愛知県",I20="三重県",I20="滋賀県",I20="京都府",I20="大阪府",I20="兵庫県",I20="奈良県",I20="和歌山県",I20="鳥取県",I20="島根県",I20="岡山県",I20="広島県",I20="山口県",I20="徳島県",I20="香川県",I20="愛媛県",I20="高知県",I20="福岡県",I20="佐賀県",I20="長崎県",I20="熊本県",I20="大分県",I20="宮崎県",I20="鹿児島県",I20="沖縄県"),IF(R20=1,MIN(N20,_xlfn.XLOOKUP($B$6,'(参考)宿泊料等'!$B$3:$B$25,_xlfn.XLOOKUP(I20,'(参考)宿泊料等'!$H$2:$BB$2,'(参考)宿泊料等'!$H$3:$BB$25,""),"")),""),""),"")</f>
        <v/>
      </c>
      <c r="T20" s="53" t="str">
        <f t="shared" si="3"/>
        <v/>
      </c>
      <c r="U20" s="54" t="str">
        <f>IF(T20="","",IF(AND($I$6="なし",$K$6="なし"),_xlfn.XLOOKUP($B$6,'(参考)宿泊料等'!$B$3:$B$25,'(参考)宿泊料等'!$D$3:$D$25,""),IF(AND($I$6="なし",$K$6="あり"),_xlfn.XLOOKUP($B$6,'(参考)宿泊料等'!$B$3:$B$25,'(参考)宿泊料等'!$E$3:$E$25,""),IF(AND($I$6="あり",$K$6="なし"),_xlfn.XLOOKUP($B$6,'(参考)宿泊料等'!$B$3:$B$25,'(参考)宿泊料等'!$F$3:$F$25,""),IF(AND($I$6="あり",$K$6="あり"),_xlfn.XLOOKUP($B$6,'(参考)宿泊料等'!$B$3:$B$25,'(参考)宿泊料等'!$G$3:$G$25,""),"")))))</f>
        <v/>
      </c>
    </row>
    <row r="21" spans="1:21" ht="30" customHeight="1" thickBot="1">
      <c r="A21" s="175" t="s">
        <v>87</v>
      </c>
      <c r="B21" s="176"/>
      <c r="C21" s="176"/>
      <c r="D21" s="176"/>
      <c r="E21" s="176"/>
      <c r="F21" s="176"/>
      <c r="G21" s="176"/>
      <c r="H21" s="177"/>
      <c r="I21" s="64"/>
      <c r="J21" s="65">
        <f>TRUNC(SUM(J9:J20),-0.1)</f>
        <v>0</v>
      </c>
      <c r="K21" s="119"/>
      <c r="L21" s="67">
        <f t="shared" ref="L21:P21" si="4">SUM(L9:L20)</f>
        <v>0</v>
      </c>
      <c r="M21" s="67"/>
      <c r="N21" s="120">
        <f t="shared" si="4"/>
        <v>0</v>
      </c>
      <c r="O21" s="121"/>
      <c r="P21" s="121">
        <f t="shared" si="4"/>
        <v>0</v>
      </c>
      <c r="Q21" s="122">
        <f>SUM(Q9:Q20)</f>
        <v>0</v>
      </c>
      <c r="R21" s="66"/>
      <c r="S21" s="67">
        <f>SUM(S9:S20)</f>
        <v>0</v>
      </c>
      <c r="T21" s="67"/>
      <c r="U21" s="68">
        <f>SUM(U9:U20)</f>
        <v>0</v>
      </c>
    </row>
    <row r="22" spans="1:21" ht="30" customHeight="1" thickBot="1">
      <c r="A22" s="178" t="s">
        <v>88</v>
      </c>
      <c r="B22" s="178"/>
      <c r="C22" s="178"/>
      <c r="D22" s="178"/>
      <c r="E22" s="178"/>
      <c r="F22" s="178"/>
      <c r="G22" s="178"/>
      <c r="H22" s="178"/>
      <c r="I22" s="178"/>
      <c r="J22" s="178"/>
      <c r="K22" s="178"/>
      <c r="L22" s="123"/>
      <c r="M22" s="69"/>
      <c r="N22" s="69"/>
      <c r="O22" s="69"/>
      <c r="P22" s="69"/>
      <c r="Q22" s="69"/>
      <c r="R22" s="69"/>
      <c r="S22" s="69"/>
      <c r="T22" s="69"/>
      <c r="U22" s="69"/>
    </row>
    <row r="23" spans="1:21" ht="30" customHeight="1" thickBot="1">
      <c r="A23" s="25"/>
      <c r="B23" s="25"/>
      <c r="C23" s="27"/>
      <c r="D23" s="25"/>
      <c r="E23" s="25"/>
      <c r="F23" s="25"/>
      <c r="G23" s="25"/>
      <c r="K23" s="124"/>
      <c r="L23" s="171" t="s">
        <v>89</v>
      </c>
      <c r="M23" s="172"/>
      <c r="N23" s="213">
        <f>SUM(M5,L21,N21,P21)</f>
        <v>0</v>
      </c>
      <c r="O23" s="213"/>
      <c r="P23" s="214"/>
      <c r="Q23" s="165" t="s">
        <v>90</v>
      </c>
      <c r="R23" s="165"/>
      <c r="S23" s="166">
        <f>SUM(R5,Q21,S21,U21)</f>
        <v>0</v>
      </c>
      <c r="T23" s="167"/>
      <c r="U23" s="168"/>
    </row>
    <row r="24" spans="1:21" ht="16.5" thickBot="1">
      <c r="A24" s="25"/>
      <c r="B24" s="25"/>
      <c r="C24" s="27"/>
      <c r="D24" s="25"/>
      <c r="E24" s="25"/>
      <c r="F24" s="25"/>
      <c r="G24" s="25"/>
      <c r="H24" s="25"/>
      <c r="I24" s="25"/>
      <c r="J24" s="27"/>
      <c r="L24" s="8"/>
      <c r="N24" s="70"/>
      <c r="O24" s="70"/>
      <c r="P24" s="70"/>
      <c r="Q24" s="169" t="s">
        <v>91</v>
      </c>
      <c r="R24" s="165"/>
      <c r="S24" s="170">
        <f>N23-S23</f>
        <v>0</v>
      </c>
      <c r="T24" s="167"/>
      <c r="U24" s="168"/>
    </row>
    <row r="25" spans="1:21" ht="30" customHeight="1" thickBot="1">
      <c r="A25" s="25"/>
      <c r="B25" s="25"/>
      <c r="C25" s="27"/>
      <c r="D25" s="25"/>
      <c r="E25" s="25"/>
      <c r="F25" s="25"/>
      <c r="G25" s="25"/>
      <c r="H25" s="25"/>
      <c r="I25" s="25"/>
      <c r="J25" s="27"/>
      <c r="K25" s="27"/>
      <c r="L25" s="27"/>
      <c r="M25" s="70"/>
      <c r="N25" s="70"/>
      <c r="O25" s="70"/>
      <c r="P25" s="70"/>
      <c r="Q25" s="71"/>
      <c r="R25" s="71"/>
      <c r="S25" s="71"/>
      <c r="T25" s="71"/>
      <c r="U25" s="72"/>
    </row>
    <row r="26" spans="1:21" ht="30" customHeight="1">
      <c r="A26" s="194" t="s">
        <v>92</v>
      </c>
      <c r="B26" s="195"/>
      <c r="C26" s="195"/>
      <c r="D26" s="195"/>
      <c r="E26" s="195"/>
      <c r="F26" s="195"/>
      <c r="G26" s="195"/>
      <c r="H26" s="195"/>
      <c r="I26" s="195"/>
      <c r="J26" s="195"/>
      <c r="K26" s="196"/>
      <c r="L26" s="159" t="s">
        <v>93</v>
      </c>
      <c r="M26" s="160"/>
      <c r="N26" s="160"/>
      <c r="O26" s="160"/>
      <c r="P26" s="160"/>
      <c r="Q26" s="160"/>
      <c r="R26" s="160"/>
      <c r="S26" s="160"/>
      <c r="T26" s="160"/>
      <c r="U26" s="161"/>
    </row>
    <row r="27" spans="1:21" ht="15.75">
      <c r="A27" s="215"/>
      <c r="B27" s="216"/>
      <c r="C27" s="216"/>
      <c r="D27" s="216"/>
      <c r="E27" s="216"/>
      <c r="F27" s="216"/>
      <c r="G27" s="216"/>
      <c r="H27" s="216"/>
      <c r="I27" s="216"/>
      <c r="J27" s="216"/>
      <c r="K27" s="217"/>
      <c r="L27" s="218"/>
      <c r="M27" s="219"/>
      <c r="N27" s="219"/>
      <c r="O27" s="219"/>
      <c r="P27" s="219"/>
      <c r="Q27" s="219"/>
      <c r="R27" s="219"/>
      <c r="S27" s="219"/>
      <c r="T27" s="219"/>
      <c r="U27" s="220"/>
    </row>
    <row r="28" spans="1:21" ht="30" customHeight="1">
      <c r="A28" s="215"/>
      <c r="B28" s="216"/>
      <c r="C28" s="216"/>
      <c r="D28" s="216"/>
      <c r="E28" s="216"/>
      <c r="F28" s="216"/>
      <c r="G28" s="216"/>
      <c r="H28" s="216"/>
      <c r="I28" s="216"/>
      <c r="J28" s="216"/>
      <c r="K28" s="217"/>
      <c r="L28" s="221"/>
      <c r="M28" s="222"/>
      <c r="N28" s="222"/>
      <c r="O28" s="222"/>
      <c r="P28" s="222"/>
      <c r="Q28" s="222"/>
      <c r="R28" s="222"/>
      <c r="S28" s="222"/>
      <c r="T28" s="222"/>
      <c r="U28" s="223"/>
    </row>
    <row r="29" spans="1:21" ht="30" customHeight="1">
      <c r="A29" s="215"/>
      <c r="B29" s="216"/>
      <c r="C29" s="216"/>
      <c r="D29" s="216"/>
      <c r="E29" s="216"/>
      <c r="F29" s="216"/>
      <c r="G29" s="216"/>
      <c r="H29" s="216"/>
      <c r="I29" s="216"/>
      <c r="J29" s="216"/>
      <c r="K29" s="217"/>
      <c r="L29" s="221"/>
      <c r="M29" s="222"/>
      <c r="N29" s="222"/>
      <c r="O29" s="222"/>
      <c r="P29" s="222"/>
      <c r="Q29" s="222"/>
      <c r="R29" s="222"/>
      <c r="S29" s="222"/>
      <c r="T29" s="222"/>
      <c r="U29" s="223"/>
    </row>
    <row r="30" spans="1:21" ht="30" customHeight="1">
      <c r="A30" s="215"/>
      <c r="B30" s="216"/>
      <c r="C30" s="216"/>
      <c r="D30" s="216"/>
      <c r="E30" s="216"/>
      <c r="F30" s="216"/>
      <c r="G30" s="216"/>
      <c r="H30" s="216"/>
      <c r="I30" s="216"/>
      <c r="J30" s="216"/>
      <c r="K30" s="217"/>
      <c r="L30" s="221"/>
      <c r="M30" s="222"/>
      <c r="N30" s="222"/>
      <c r="O30" s="222"/>
      <c r="P30" s="222"/>
      <c r="Q30" s="222"/>
      <c r="R30" s="222"/>
      <c r="S30" s="222"/>
      <c r="T30" s="222"/>
      <c r="U30" s="223"/>
    </row>
    <row r="31" spans="1:21" ht="30" customHeight="1">
      <c r="A31" s="215"/>
      <c r="B31" s="216"/>
      <c r="C31" s="216"/>
      <c r="D31" s="216"/>
      <c r="E31" s="216"/>
      <c r="F31" s="216"/>
      <c r="G31" s="216"/>
      <c r="H31" s="216"/>
      <c r="I31" s="216"/>
      <c r="J31" s="216"/>
      <c r="K31" s="217"/>
      <c r="L31" s="221"/>
      <c r="M31" s="222"/>
      <c r="N31" s="222"/>
      <c r="O31" s="222"/>
      <c r="P31" s="222"/>
      <c r="Q31" s="222"/>
      <c r="R31" s="222"/>
      <c r="S31" s="222"/>
      <c r="T31" s="222"/>
      <c r="U31" s="223"/>
    </row>
    <row r="32" spans="1:21" ht="30" customHeight="1">
      <c r="A32" s="215"/>
      <c r="B32" s="216"/>
      <c r="C32" s="216"/>
      <c r="D32" s="216"/>
      <c r="E32" s="216"/>
      <c r="F32" s="216"/>
      <c r="G32" s="216"/>
      <c r="H32" s="216"/>
      <c r="I32" s="216"/>
      <c r="J32" s="216"/>
      <c r="K32" s="217"/>
      <c r="L32" s="221"/>
      <c r="M32" s="222"/>
      <c r="N32" s="222"/>
      <c r="O32" s="222"/>
      <c r="P32" s="222"/>
      <c r="Q32" s="222"/>
      <c r="R32" s="222"/>
      <c r="S32" s="222"/>
      <c r="T32" s="222"/>
      <c r="U32" s="223"/>
    </row>
    <row r="33" spans="1:21" ht="30" customHeight="1">
      <c r="A33" s="215"/>
      <c r="B33" s="216"/>
      <c r="C33" s="216"/>
      <c r="D33" s="216"/>
      <c r="E33" s="216"/>
      <c r="F33" s="216"/>
      <c r="G33" s="216"/>
      <c r="H33" s="216"/>
      <c r="I33" s="216"/>
      <c r="J33" s="216"/>
      <c r="K33" s="217"/>
      <c r="L33" s="221"/>
      <c r="M33" s="222"/>
      <c r="N33" s="222"/>
      <c r="O33" s="222"/>
      <c r="P33" s="222"/>
      <c r="Q33" s="222"/>
      <c r="R33" s="222"/>
      <c r="S33" s="222"/>
      <c r="T33" s="222"/>
      <c r="U33" s="223"/>
    </row>
    <row r="34" spans="1:21" ht="30" customHeight="1">
      <c r="A34" s="215"/>
      <c r="B34" s="216"/>
      <c r="C34" s="216"/>
      <c r="D34" s="216"/>
      <c r="E34" s="216"/>
      <c r="F34" s="216"/>
      <c r="G34" s="216"/>
      <c r="H34" s="216"/>
      <c r="I34" s="216"/>
      <c r="J34" s="216"/>
      <c r="K34" s="217"/>
      <c r="L34" s="221"/>
      <c r="M34" s="222"/>
      <c r="N34" s="222"/>
      <c r="O34" s="222"/>
      <c r="P34" s="222"/>
      <c r="Q34" s="222"/>
      <c r="R34" s="222"/>
      <c r="S34" s="222"/>
      <c r="T34" s="222"/>
      <c r="U34" s="223"/>
    </row>
    <row r="35" spans="1:21" ht="30" customHeight="1">
      <c r="A35" s="215"/>
      <c r="B35" s="216"/>
      <c r="C35" s="216"/>
      <c r="D35" s="216"/>
      <c r="E35" s="216"/>
      <c r="F35" s="216"/>
      <c r="G35" s="216"/>
      <c r="H35" s="216"/>
      <c r="I35" s="216"/>
      <c r="J35" s="216"/>
      <c r="K35" s="217"/>
      <c r="L35" s="221"/>
      <c r="M35" s="222"/>
      <c r="N35" s="222"/>
      <c r="O35" s="222"/>
      <c r="P35" s="222"/>
      <c r="Q35" s="222"/>
      <c r="R35" s="222"/>
      <c r="S35" s="222"/>
      <c r="T35" s="222"/>
      <c r="U35" s="223"/>
    </row>
    <row r="36" spans="1:21" ht="30" customHeight="1">
      <c r="A36" s="215"/>
      <c r="B36" s="216"/>
      <c r="C36" s="216"/>
      <c r="D36" s="216"/>
      <c r="E36" s="216"/>
      <c r="F36" s="216"/>
      <c r="G36" s="216"/>
      <c r="H36" s="216"/>
      <c r="I36" s="216"/>
      <c r="J36" s="216"/>
      <c r="K36" s="217"/>
      <c r="L36" s="221"/>
      <c r="M36" s="222"/>
      <c r="N36" s="222"/>
      <c r="O36" s="222"/>
      <c r="P36" s="222"/>
      <c r="Q36" s="222"/>
      <c r="R36" s="222"/>
      <c r="S36" s="222"/>
      <c r="T36" s="222"/>
      <c r="U36" s="223"/>
    </row>
    <row r="37" spans="1:21" ht="30" customHeight="1">
      <c r="A37" s="215"/>
      <c r="B37" s="216"/>
      <c r="C37" s="216"/>
      <c r="D37" s="216"/>
      <c r="E37" s="216"/>
      <c r="F37" s="216"/>
      <c r="G37" s="216"/>
      <c r="H37" s="216"/>
      <c r="I37" s="216"/>
      <c r="J37" s="216"/>
      <c r="K37" s="217"/>
      <c r="L37" s="221"/>
      <c r="M37" s="222"/>
      <c r="N37" s="222"/>
      <c r="O37" s="222"/>
      <c r="P37" s="222"/>
      <c r="Q37" s="222"/>
      <c r="R37" s="222"/>
      <c r="S37" s="222"/>
      <c r="T37" s="222"/>
      <c r="U37" s="223"/>
    </row>
    <row r="38" spans="1:21" ht="30" customHeight="1">
      <c r="A38" s="215"/>
      <c r="B38" s="216"/>
      <c r="C38" s="216"/>
      <c r="D38" s="216"/>
      <c r="E38" s="216"/>
      <c r="F38" s="216"/>
      <c r="G38" s="216"/>
      <c r="H38" s="216"/>
      <c r="I38" s="216"/>
      <c r="J38" s="216"/>
      <c r="K38" s="217"/>
      <c r="L38" s="221"/>
      <c r="M38" s="222"/>
      <c r="N38" s="222"/>
      <c r="O38" s="222"/>
      <c r="P38" s="222"/>
      <c r="Q38" s="222"/>
      <c r="R38" s="222"/>
      <c r="S38" s="222"/>
      <c r="T38" s="222"/>
      <c r="U38" s="223"/>
    </row>
    <row r="39" spans="1:21" ht="30" customHeight="1">
      <c r="A39" s="215"/>
      <c r="B39" s="216"/>
      <c r="C39" s="216"/>
      <c r="D39" s="216"/>
      <c r="E39" s="216"/>
      <c r="F39" s="216"/>
      <c r="G39" s="216"/>
      <c r="H39" s="216"/>
      <c r="I39" s="216"/>
      <c r="J39" s="216"/>
      <c r="K39" s="217"/>
      <c r="L39" s="221"/>
      <c r="M39" s="222"/>
      <c r="N39" s="222"/>
      <c r="O39" s="222"/>
      <c r="P39" s="222"/>
      <c r="Q39" s="222"/>
      <c r="R39" s="222"/>
      <c r="S39" s="222"/>
      <c r="T39" s="222"/>
      <c r="U39" s="223"/>
    </row>
    <row r="40" spans="1:21" ht="30" customHeight="1">
      <c r="A40" s="215"/>
      <c r="B40" s="216"/>
      <c r="C40" s="216"/>
      <c r="D40" s="216"/>
      <c r="E40" s="216"/>
      <c r="F40" s="216"/>
      <c r="G40" s="216"/>
      <c r="H40" s="216"/>
      <c r="I40" s="216"/>
      <c r="J40" s="216"/>
      <c r="K40" s="217"/>
      <c r="L40" s="221"/>
      <c r="M40" s="222"/>
      <c r="N40" s="222"/>
      <c r="O40" s="222"/>
      <c r="P40" s="222"/>
      <c r="Q40" s="222"/>
      <c r="R40" s="222"/>
      <c r="S40" s="222"/>
      <c r="T40" s="222"/>
      <c r="U40" s="223"/>
    </row>
    <row r="41" spans="1:21" ht="30" customHeight="1">
      <c r="A41" s="215"/>
      <c r="B41" s="216"/>
      <c r="C41" s="216"/>
      <c r="D41" s="216"/>
      <c r="E41" s="216"/>
      <c r="F41" s="216"/>
      <c r="G41" s="216"/>
      <c r="H41" s="216"/>
      <c r="I41" s="216"/>
      <c r="J41" s="216"/>
      <c r="K41" s="217"/>
      <c r="L41" s="221"/>
      <c r="M41" s="222"/>
      <c r="N41" s="222"/>
      <c r="O41" s="222"/>
      <c r="P41" s="222"/>
      <c r="Q41" s="222"/>
      <c r="R41" s="222"/>
      <c r="S41" s="222"/>
      <c r="T41" s="222"/>
      <c r="U41" s="223"/>
    </row>
    <row r="42" spans="1:21" ht="30" customHeight="1">
      <c r="A42" s="215"/>
      <c r="B42" s="216"/>
      <c r="C42" s="216"/>
      <c r="D42" s="216"/>
      <c r="E42" s="216"/>
      <c r="F42" s="216"/>
      <c r="G42" s="216"/>
      <c r="H42" s="216"/>
      <c r="I42" s="216"/>
      <c r="J42" s="216"/>
      <c r="K42" s="217"/>
      <c r="L42" s="221"/>
      <c r="M42" s="222"/>
      <c r="N42" s="222"/>
      <c r="O42" s="222"/>
      <c r="P42" s="222"/>
      <c r="Q42" s="222"/>
      <c r="R42" s="222"/>
      <c r="S42" s="222"/>
      <c r="T42" s="222"/>
      <c r="U42" s="223"/>
    </row>
    <row r="43" spans="1:21" ht="30" customHeight="1">
      <c r="A43" s="215"/>
      <c r="B43" s="216"/>
      <c r="C43" s="216"/>
      <c r="D43" s="216"/>
      <c r="E43" s="216"/>
      <c r="F43" s="216"/>
      <c r="G43" s="216"/>
      <c r="H43" s="216"/>
      <c r="I43" s="216"/>
      <c r="J43" s="216"/>
      <c r="K43" s="217"/>
      <c r="L43" s="221"/>
      <c r="M43" s="222"/>
      <c r="N43" s="222"/>
      <c r="O43" s="222"/>
      <c r="P43" s="222"/>
      <c r="Q43" s="222"/>
      <c r="R43" s="222"/>
      <c r="S43" s="222"/>
      <c r="T43" s="222"/>
      <c r="U43" s="223"/>
    </row>
    <row r="44" spans="1:21" ht="30" customHeight="1">
      <c r="A44" s="215"/>
      <c r="B44" s="216"/>
      <c r="C44" s="216"/>
      <c r="D44" s="216"/>
      <c r="E44" s="216"/>
      <c r="F44" s="216"/>
      <c r="G44" s="216"/>
      <c r="H44" s="216"/>
      <c r="I44" s="216"/>
      <c r="J44" s="216"/>
      <c r="K44" s="217"/>
      <c r="L44" s="221"/>
      <c r="M44" s="222"/>
      <c r="N44" s="222"/>
      <c r="O44" s="222"/>
      <c r="P44" s="222"/>
      <c r="Q44" s="222"/>
      <c r="R44" s="222"/>
      <c r="S44" s="222"/>
      <c r="T44" s="222"/>
      <c r="U44" s="223"/>
    </row>
    <row r="45" spans="1:21" ht="30" customHeight="1">
      <c r="A45" s="215"/>
      <c r="B45" s="216"/>
      <c r="C45" s="216"/>
      <c r="D45" s="216"/>
      <c r="E45" s="216"/>
      <c r="F45" s="216"/>
      <c r="G45" s="216"/>
      <c r="H45" s="216"/>
      <c r="I45" s="216"/>
      <c r="J45" s="216"/>
      <c r="K45" s="217"/>
      <c r="L45" s="221"/>
      <c r="M45" s="222"/>
      <c r="N45" s="222"/>
      <c r="O45" s="222"/>
      <c r="P45" s="222"/>
      <c r="Q45" s="222"/>
      <c r="R45" s="222"/>
      <c r="S45" s="222"/>
      <c r="T45" s="222"/>
      <c r="U45" s="223"/>
    </row>
    <row r="46" spans="1:21" ht="30" customHeight="1">
      <c r="A46" s="215"/>
      <c r="B46" s="216"/>
      <c r="C46" s="216"/>
      <c r="D46" s="216"/>
      <c r="E46" s="216"/>
      <c r="F46" s="216"/>
      <c r="G46" s="216"/>
      <c r="H46" s="216"/>
      <c r="I46" s="216"/>
      <c r="J46" s="216"/>
      <c r="K46" s="217"/>
      <c r="L46" s="221"/>
      <c r="M46" s="222"/>
      <c r="N46" s="222"/>
      <c r="O46" s="222"/>
      <c r="P46" s="222"/>
      <c r="Q46" s="222"/>
      <c r="R46" s="222"/>
      <c r="S46" s="222"/>
      <c r="T46" s="222"/>
      <c r="U46" s="223"/>
    </row>
    <row r="47" spans="1:21" ht="30" customHeight="1">
      <c r="A47" s="215"/>
      <c r="B47" s="216"/>
      <c r="C47" s="216"/>
      <c r="D47" s="216"/>
      <c r="E47" s="216"/>
      <c r="F47" s="216"/>
      <c r="G47" s="216"/>
      <c r="H47" s="216"/>
      <c r="I47" s="216"/>
      <c r="J47" s="216"/>
      <c r="K47" s="217"/>
      <c r="L47" s="221"/>
      <c r="M47" s="222"/>
      <c r="N47" s="222"/>
      <c r="O47" s="222"/>
      <c r="P47" s="222"/>
      <c r="Q47" s="222"/>
      <c r="R47" s="222"/>
      <c r="S47" s="222"/>
      <c r="T47" s="222"/>
      <c r="U47" s="223"/>
    </row>
    <row r="48" spans="1:21" ht="30" customHeight="1">
      <c r="A48" s="215"/>
      <c r="B48" s="216"/>
      <c r="C48" s="216"/>
      <c r="D48" s="216"/>
      <c r="E48" s="216"/>
      <c r="F48" s="216"/>
      <c r="G48" s="216"/>
      <c r="H48" s="216"/>
      <c r="I48" s="216"/>
      <c r="J48" s="216"/>
      <c r="K48" s="217"/>
      <c r="L48" s="221"/>
      <c r="M48" s="222"/>
      <c r="N48" s="222"/>
      <c r="O48" s="222"/>
      <c r="P48" s="222"/>
      <c r="Q48" s="222"/>
      <c r="R48" s="222"/>
      <c r="S48" s="222"/>
      <c r="T48" s="222"/>
      <c r="U48" s="223"/>
    </row>
    <row r="49" spans="1:21" ht="15.75">
      <c r="A49" s="215"/>
      <c r="B49" s="216"/>
      <c r="C49" s="216"/>
      <c r="D49" s="216"/>
      <c r="E49" s="216"/>
      <c r="F49" s="216"/>
      <c r="G49" s="216"/>
      <c r="H49" s="216"/>
      <c r="I49" s="216"/>
      <c r="J49" s="216"/>
      <c r="K49" s="217"/>
      <c r="L49" s="224"/>
      <c r="M49" s="225"/>
      <c r="N49" s="225"/>
      <c r="O49" s="225"/>
      <c r="P49" s="225"/>
      <c r="Q49" s="225"/>
      <c r="R49" s="225"/>
      <c r="S49" s="225"/>
      <c r="T49" s="225"/>
      <c r="U49" s="226"/>
    </row>
    <row r="50" spans="1:21" ht="30" customHeight="1">
      <c r="A50" s="193" t="s">
        <v>94</v>
      </c>
      <c r="B50" s="193"/>
      <c r="C50" s="193"/>
      <c r="D50" s="193"/>
      <c r="E50" s="193"/>
      <c r="F50" s="193"/>
      <c r="G50" s="193"/>
      <c r="H50" s="193"/>
      <c r="I50" s="193"/>
      <c r="J50" s="193"/>
      <c r="K50" s="193"/>
      <c r="L50" s="87"/>
    </row>
    <row r="51" spans="1:21" ht="30" customHeight="1">
      <c r="L51" s="8"/>
    </row>
    <row r="52" spans="1:21" ht="30" customHeight="1">
      <c r="L52" s="8"/>
    </row>
  </sheetData>
  <sheetProtection sheet="1" selectLockedCells="1"/>
  <protectedRanges>
    <protectedRange sqref="A9:B20 I6 K6 N9:N20 A27 L27 D9:L20" name="範囲1"/>
  </protectedRanges>
  <mergeCells count="27">
    <mergeCell ref="A1:F1"/>
    <mergeCell ref="N1:U1"/>
    <mergeCell ref="E2:F2"/>
    <mergeCell ref="A3:U3"/>
    <mergeCell ref="L4:P4"/>
    <mergeCell ref="Q4:U4"/>
    <mergeCell ref="S23:U23"/>
    <mergeCell ref="B5:D5"/>
    <mergeCell ref="M5:P5"/>
    <mergeCell ref="R5:U5"/>
    <mergeCell ref="B6:D6"/>
    <mergeCell ref="M6:N6"/>
    <mergeCell ref="O6:P6"/>
    <mergeCell ref="R6:S6"/>
    <mergeCell ref="T6:U6"/>
    <mergeCell ref="A21:H21"/>
    <mergeCell ref="A22:K22"/>
    <mergeCell ref="L23:M23"/>
    <mergeCell ref="N23:P23"/>
    <mergeCell ref="Q23:R23"/>
    <mergeCell ref="A50:K50"/>
    <mergeCell ref="Q24:R24"/>
    <mergeCell ref="S24:U24"/>
    <mergeCell ref="A26:K26"/>
    <mergeCell ref="L26:U26"/>
    <mergeCell ref="A27:K49"/>
    <mergeCell ref="L27:U49"/>
  </mergeCells>
  <phoneticPr fontId="5"/>
  <conditionalFormatting sqref="A9:B20 N9:N20">
    <cfRule type="containsBlanks" dxfId="2" priority="3">
      <formula>LEN(TRIM(A9))=0</formula>
    </cfRule>
  </conditionalFormatting>
  <conditionalFormatting sqref="D9:L20">
    <cfRule type="containsBlanks" dxfId="1" priority="1">
      <formula>LEN(TRIM(D9))=0</formula>
    </cfRule>
  </conditionalFormatting>
  <conditionalFormatting sqref="I6 K6">
    <cfRule type="containsBlanks" dxfId="0" priority="2">
      <formula>LEN(TRIM(I6))=0</formula>
    </cfRule>
  </conditionalFormatting>
  <dataValidations count="2">
    <dataValidation type="list" allowBlank="1" showInputMessage="1" showErrorMessage="1" sqref="K9:K20" xr:uid="{E0BACF97-C9D1-4D33-B132-9533D0A5124B}">
      <formula1>"有,無"</formula1>
    </dataValidation>
    <dataValidation type="list" allowBlank="1" showInputMessage="1" showErrorMessage="1" sqref="I6 K6" xr:uid="{5BBDDDC9-D9B9-4B21-BE25-69DF63829820}">
      <formula1>"あり,なし"</formula1>
    </dataValidation>
  </dataValidations>
  <printOptions horizontalCentered="1"/>
  <pageMargins left="0.59055118110236215" right="0.59055118110236215" top="0.59055118110236215" bottom="0.59055118110236215" header="0.39370078740157483" footer="0.27559055118110237"/>
  <pageSetup paperSize="9" scale="46"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C4C17C67-62D3-47E3-ABE8-4AC59AE84AD5}">
          <x14:formula1>
            <xm:f>'(参考)宿泊料等'!$H$2:$BB$2</xm:f>
          </x14:formula1>
          <xm:sqref>I9:I20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5">
    <tabColor theme="0" tint="-0.499984740745262"/>
    <pageSetUpPr fitToPage="1"/>
  </sheetPr>
  <dimension ref="A1:BB25"/>
  <sheetViews>
    <sheetView view="pageBreakPreview" zoomScale="70" zoomScaleNormal="70" zoomScaleSheetLayoutView="70" workbookViewId="0">
      <selection sqref="A1:A2"/>
    </sheetView>
  </sheetViews>
  <sheetFormatPr defaultColWidth="9" defaultRowHeight="18.75"/>
  <cols>
    <col min="1" max="1" width="9" style="2" bestFit="1" customWidth="1"/>
    <col min="2" max="2" width="25.42578125" style="2" bestFit="1" customWidth="1"/>
    <col min="3" max="3" width="5.28515625" style="6" bestFit="1" customWidth="1"/>
    <col min="4" max="5" width="7.140625" style="2" bestFit="1" customWidth="1"/>
    <col min="6" max="6" width="6.140625" style="2" bestFit="1" customWidth="1"/>
    <col min="7" max="7" width="7.42578125" style="2" customWidth="1"/>
    <col min="8" max="54" width="7.7109375" style="2" customWidth="1"/>
    <col min="55" max="16384" width="9" style="2"/>
  </cols>
  <sheetData>
    <row r="1" spans="1:54">
      <c r="A1" s="228" t="s">
        <v>98</v>
      </c>
      <c r="B1" s="228" t="s">
        <v>99</v>
      </c>
      <c r="C1" s="228" t="s">
        <v>100</v>
      </c>
      <c r="D1" s="227" t="s">
        <v>101</v>
      </c>
      <c r="E1" s="227"/>
      <c r="F1" s="227"/>
      <c r="G1" s="227"/>
      <c r="H1" s="227" t="s">
        <v>102</v>
      </c>
      <c r="I1" s="227"/>
      <c r="J1" s="227"/>
      <c r="K1" s="227"/>
      <c r="L1" s="227"/>
      <c r="M1" s="227"/>
      <c r="N1" s="227"/>
      <c r="O1" s="227"/>
      <c r="P1" s="227"/>
      <c r="Q1" s="227"/>
      <c r="R1" s="227"/>
      <c r="S1" s="227"/>
      <c r="T1" s="227"/>
      <c r="U1" s="227"/>
      <c r="V1" s="227"/>
      <c r="W1" s="227"/>
      <c r="X1" s="227"/>
      <c r="Y1" s="227"/>
      <c r="Z1" s="227"/>
      <c r="AA1" s="227"/>
      <c r="AB1" s="227"/>
      <c r="AC1" s="227"/>
      <c r="AD1" s="227"/>
      <c r="AE1" s="227"/>
      <c r="AF1" s="227"/>
      <c r="AG1" s="227"/>
      <c r="AH1" s="227"/>
      <c r="AI1" s="227"/>
      <c r="AJ1" s="227"/>
      <c r="AK1" s="227"/>
      <c r="AL1" s="227"/>
      <c r="AM1" s="227"/>
      <c r="AN1" s="227"/>
      <c r="AO1" s="227"/>
      <c r="AP1" s="227"/>
      <c r="AQ1" s="227"/>
      <c r="AR1" s="227"/>
      <c r="AS1" s="227"/>
      <c r="AT1" s="227"/>
      <c r="AU1" s="227"/>
      <c r="AV1" s="227"/>
      <c r="AW1" s="227"/>
      <c r="AX1" s="227"/>
      <c r="AY1" s="227"/>
      <c r="AZ1" s="227"/>
      <c r="BA1" s="227"/>
      <c r="BB1" s="227"/>
    </row>
    <row r="2" spans="1:54">
      <c r="A2" s="228"/>
      <c r="B2" s="228"/>
      <c r="C2" s="228"/>
      <c r="D2" s="1" t="s">
        <v>103</v>
      </c>
      <c r="E2" s="1" t="s">
        <v>104</v>
      </c>
      <c r="F2" s="1" t="s">
        <v>105</v>
      </c>
      <c r="G2" s="1" t="s">
        <v>106</v>
      </c>
      <c r="H2" s="1" t="s">
        <v>107</v>
      </c>
      <c r="I2" s="1" t="s">
        <v>108</v>
      </c>
      <c r="J2" s="1" t="s">
        <v>109</v>
      </c>
      <c r="K2" s="1" t="s">
        <v>110</v>
      </c>
      <c r="L2" s="1" t="s">
        <v>111</v>
      </c>
      <c r="M2" s="1" t="s">
        <v>112</v>
      </c>
      <c r="N2" s="1" t="s">
        <v>113</v>
      </c>
      <c r="O2" s="1" t="s">
        <v>114</v>
      </c>
      <c r="P2" s="1" t="s">
        <v>115</v>
      </c>
      <c r="Q2" s="1" t="s">
        <v>116</v>
      </c>
      <c r="R2" s="1" t="s">
        <v>117</v>
      </c>
      <c r="S2" s="1" t="s">
        <v>118</v>
      </c>
      <c r="T2" s="1" t="s">
        <v>119</v>
      </c>
      <c r="U2" s="1" t="s">
        <v>120</v>
      </c>
      <c r="V2" s="1" t="s">
        <v>121</v>
      </c>
      <c r="W2" s="1" t="s">
        <v>122</v>
      </c>
      <c r="X2" s="1" t="s">
        <v>123</v>
      </c>
      <c r="Y2" s="1" t="s">
        <v>124</v>
      </c>
      <c r="Z2" s="1" t="s">
        <v>125</v>
      </c>
      <c r="AA2" s="1" t="s">
        <v>126</v>
      </c>
      <c r="AB2" s="1" t="s">
        <v>127</v>
      </c>
      <c r="AC2" s="1" t="s">
        <v>128</v>
      </c>
      <c r="AD2" s="1" t="s">
        <v>129</v>
      </c>
      <c r="AE2" s="1" t="s">
        <v>130</v>
      </c>
      <c r="AF2" s="1" t="s">
        <v>131</v>
      </c>
      <c r="AG2" s="1" t="s">
        <v>132</v>
      </c>
      <c r="AH2" s="1" t="s">
        <v>133</v>
      </c>
      <c r="AI2" s="1" t="s">
        <v>134</v>
      </c>
      <c r="AJ2" s="1" t="s">
        <v>135</v>
      </c>
      <c r="AK2" s="1" t="s">
        <v>136</v>
      </c>
      <c r="AL2" s="1" t="s">
        <v>137</v>
      </c>
      <c r="AM2" s="1" t="s">
        <v>138</v>
      </c>
      <c r="AN2" s="1" t="s">
        <v>139</v>
      </c>
      <c r="AO2" s="1" t="s">
        <v>140</v>
      </c>
      <c r="AP2" s="1" t="s">
        <v>141</v>
      </c>
      <c r="AQ2" s="1" t="s">
        <v>142</v>
      </c>
      <c r="AR2" s="1" t="s">
        <v>143</v>
      </c>
      <c r="AS2" s="1" t="s">
        <v>144</v>
      </c>
      <c r="AT2" s="1" t="s">
        <v>145</v>
      </c>
      <c r="AU2" s="1" t="s">
        <v>146</v>
      </c>
      <c r="AV2" s="1" t="s">
        <v>147</v>
      </c>
      <c r="AW2" s="1" t="s">
        <v>148</v>
      </c>
      <c r="AX2" s="1" t="s">
        <v>149</v>
      </c>
      <c r="AY2" s="1" t="s">
        <v>150</v>
      </c>
      <c r="AZ2" s="1" t="s">
        <v>151</v>
      </c>
      <c r="BA2" s="1" t="s">
        <v>152</v>
      </c>
      <c r="BB2" s="1" t="s">
        <v>153</v>
      </c>
    </row>
    <row r="3" spans="1:54">
      <c r="A3" s="228" t="s">
        <v>154</v>
      </c>
      <c r="B3" s="3" t="s">
        <v>155</v>
      </c>
      <c r="C3" s="1" t="s">
        <v>156</v>
      </c>
      <c r="D3" s="88">
        <v>2400</v>
      </c>
      <c r="E3" s="88">
        <v>1600</v>
      </c>
      <c r="F3" s="88">
        <v>1600</v>
      </c>
      <c r="G3" s="88">
        <v>800</v>
      </c>
      <c r="H3" s="88">
        <v>18000</v>
      </c>
      <c r="I3" s="88">
        <v>15000</v>
      </c>
      <c r="J3" s="88">
        <v>13000</v>
      </c>
      <c r="K3" s="88">
        <v>14000</v>
      </c>
      <c r="L3" s="88">
        <v>15000</v>
      </c>
      <c r="M3" s="88">
        <v>14000</v>
      </c>
      <c r="N3" s="88">
        <v>11000</v>
      </c>
      <c r="O3" s="88">
        <v>15000</v>
      </c>
      <c r="P3" s="88">
        <v>14000</v>
      </c>
      <c r="Q3" s="88">
        <v>14000</v>
      </c>
      <c r="R3" s="88">
        <v>27000</v>
      </c>
      <c r="S3" s="88">
        <v>24000</v>
      </c>
      <c r="T3" s="88">
        <v>27000</v>
      </c>
      <c r="U3" s="88">
        <v>22000</v>
      </c>
      <c r="V3" s="88">
        <v>22000</v>
      </c>
      <c r="W3" s="88">
        <v>15000</v>
      </c>
      <c r="X3" s="88">
        <v>13000</v>
      </c>
      <c r="Y3" s="88">
        <v>14000</v>
      </c>
      <c r="Z3" s="88">
        <v>17000</v>
      </c>
      <c r="AA3" s="88">
        <v>15000</v>
      </c>
      <c r="AB3" s="88">
        <v>18000</v>
      </c>
      <c r="AC3" s="88">
        <v>13000</v>
      </c>
      <c r="AD3" s="88">
        <v>15000</v>
      </c>
      <c r="AE3" s="88">
        <v>13000</v>
      </c>
      <c r="AF3" s="88">
        <v>15000</v>
      </c>
      <c r="AG3" s="88">
        <v>27000</v>
      </c>
      <c r="AH3" s="88">
        <v>18000</v>
      </c>
      <c r="AI3" s="88">
        <v>17000</v>
      </c>
      <c r="AJ3" s="88">
        <v>15000</v>
      </c>
      <c r="AK3" s="88">
        <v>15000</v>
      </c>
      <c r="AL3" s="88">
        <v>11000</v>
      </c>
      <c r="AM3" s="88">
        <v>13000</v>
      </c>
      <c r="AN3" s="88">
        <v>14000</v>
      </c>
      <c r="AO3" s="88">
        <v>18000</v>
      </c>
      <c r="AP3" s="88">
        <v>11000</v>
      </c>
      <c r="AQ3" s="88">
        <v>14000</v>
      </c>
      <c r="AR3" s="88">
        <v>21000</v>
      </c>
      <c r="AS3" s="88">
        <v>14000</v>
      </c>
      <c r="AT3" s="88">
        <v>15000</v>
      </c>
      <c r="AU3" s="88">
        <v>25000</v>
      </c>
      <c r="AV3" s="88">
        <v>15000</v>
      </c>
      <c r="AW3" s="88">
        <v>15000</v>
      </c>
      <c r="AX3" s="88">
        <v>20000</v>
      </c>
      <c r="AY3" s="88">
        <v>15000</v>
      </c>
      <c r="AZ3" s="88">
        <v>17000</v>
      </c>
      <c r="BA3" s="88">
        <v>17000</v>
      </c>
      <c r="BB3" s="88">
        <v>15000</v>
      </c>
    </row>
    <row r="4" spans="1:54">
      <c r="A4" s="228"/>
      <c r="B4" s="3" t="s">
        <v>157</v>
      </c>
      <c r="C4" s="1" t="s">
        <v>156</v>
      </c>
      <c r="D4" s="88">
        <v>2400</v>
      </c>
      <c r="E4" s="88">
        <v>1600</v>
      </c>
      <c r="F4" s="88">
        <v>1600</v>
      </c>
      <c r="G4" s="88">
        <v>800</v>
      </c>
      <c r="H4" s="88">
        <v>18000</v>
      </c>
      <c r="I4" s="88">
        <v>15000</v>
      </c>
      <c r="J4" s="88">
        <v>13000</v>
      </c>
      <c r="K4" s="88">
        <v>14000</v>
      </c>
      <c r="L4" s="88">
        <v>15000</v>
      </c>
      <c r="M4" s="88">
        <v>14000</v>
      </c>
      <c r="N4" s="88">
        <v>11000</v>
      </c>
      <c r="O4" s="88">
        <v>15000</v>
      </c>
      <c r="P4" s="88">
        <v>14000</v>
      </c>
      <c r="Q4" s="88">
        <v>14000</v>
      </c>
      <c r="R4" s="88">
        <v>27000</v>
      </c>
      <c r="S4" s="88">
        <v>24000</v>
      </c>
      <c r="T4" s="88">
        <v>27000</v>
      </c>
      <c r="U4" s="88">
        <v>22000</v>
      </c>
      <c r="V4" s="88">
        <v>22000</v>
      </c>
      <c r="W4" s="88">
        <v>15000</v>
      </c>
      <c r="X4" s="88">
        <v>13000</v>
      </c>
      <c r="Y4" s="88">
        <v>14000</v>
      </c>
      <c r="Z4" s="88">
        <v>17000</v>
      </c>
      <c r="AA4" s="88">
        <v>15000</v>
      </c>
      <c r="AB4" s="88">
        <v>18000</v>
      </c>
      <c r="AC4" s="88">
        <v>13000</v>
      </c>
      <c r="AD4" s="88">
        <v>15000</v>
      </c>
      <c r="AE4" s="88">
        <v>13000</v>
      </c>
      <c r="AF4" s="88">
        <v>15000</v>
      </c>
      <c r="AG4" s="88">
        <v>27000</v>
      </c>
      <c r="AH4" s="88">
        <v>18000</v>
      </c>
      <c r="AI4" s="88">
        <v>17000</v>
      </c>
      <c r="AJ4" s="88">
        <v>15000</v>
      </c>
      <c r="AK4" s="88">
        <v>15000</v>
      </c>
      <c r="AL4" s="88">
        <v>11000</v>
      </c>
      <c r="AM4" s="88">
        <v>13000</v>
      </c>
      <c r="AN4" s="88">
        <v>14000</v>
      </c>
      <c r="AO4" s="88">
        <v>18000</v>
      </c>
      <c r="AP4" s="88">
        <v>11000</v>
      </c>
      <c r="AQ4" s="88">
        <v>14000</v>
      </c>
      <c r="AR4" s="88">
        <v>21000</v>
      </c>
      <c r="AS4" s="88">
        <v>14000</v>
      </c>
      <c r="AT4" s="88">
        <v>15000</v>
      </c>
      <c r="AU4" s="88">
        <v>25000</v>
      </c>
      <c r="AV4" s="88">
        <v>15000</v>
      </c>
      <c r="AW4" s="88">
        <v>15000</v>
      </c>
      <c r="AX4" s="88">
        <v>20000</v>
      </c>
      <c r="AY4" s="88">
        <v>15000</v>
      </c>
      <c r="AZ4" s="88">
        <v>17000</v>
      </c>
      <c r="BA4" s="88">
        <v>17000</v>
      </c>
      <c r="BB4" s="88">
        <v>15000</v>
      </c>
    </row>
    <row r="5" spans="1:54">
      <c r="A5" s="228"/>
      <c r="B5" s="3" t="s">
        <v>158</v>
      </c>
      <c r="C5" s="1" t="s">
        <v>156</v>
      </c>
      <c r="D5" s="88">
        <v>2400</v>
      </c>
      <c r="E5" s="88">
        <v>1600</v>
      </c>
      <c r="F5" s="88">
        <v>1600</v>
      </c>
      <c r="G5" s="88">
        <v>800</v>
      </c>
      <c r="H5" s="88">
        <v>18000</v>
      </c>
      <c r="I5" s="88">
        <v>15000</v>
      </c>
      <c r="J5" s="88">
        <v>13000</v>
      </c>
      <c r="K5" s="88">
        <v>14000</v>
      </c>
      <c r="L5" s="88">
        <v>15000</v>
      </c>
      <c r="M5" s="88">
        <v>14000</v>
      </c>
      <c r="N5" s="88">
        <v>11000</v>
      </c>
      <c r="O5" s="88">
        <v>15000</v>
      </c>
      <c r="P5" s="88">
        <v>14000</v>
      </c>
      <c r="Q5" s="88">
        <v>14000</v>
      </c>
      <c r="R5" s="88">
        <v>27000</v>
      </c>
      <c r="S5" s="88">
        <v>24000</v>
      </c>
      <c r="T5" s="88">
        <v>27000</v>
      </c>
      <c r="U5" s="88">
        <v>22000</v>
      </c>
      <c r="V5" s="88">
        <v>22000</v>
      </c>
      <c r="W5" s="88">
        <v>15000</v>
      </c>
      <c r="X5" s="88">
        <v>13000</v>
      </c>
      <c r="Y5" s="88">
        <v>14000</v>
      </c>
      <c r="Z5" s="88">
        <v>17000</v>
      </c>
      <c r="AA5" s="88">
        <v>15000</v>
      </c>
      <c r="AB5" s="88">
        <v>18000</v>
      </c>
      <c r="AC5" s="88">
        <v>13000</v>
      </c>
      <c r="AD5" s="88">
        <v>15000</v>
      </c>
      <c r="AE5" s="88">
        <v>13000</v>
      </c>
      <c r="AF5" s="88">
        <v>15000</v>
      </c>
      <c r="AG5" s="88">
        <v>27000</v>
      </c>
      <c r="AH5" s="88">
        <v>18000</v>
      </c>
      <c r="AI5" s="88">
        <v>17000</v>
      </c>
      <c r="AJ5" s="88">
        <v>15000</v>
      </c>
      <c r="AK5" s="88">
        <v>15000</v>
      </c>
      <c r="AL5" s="88">
        <v>11000</v>
      </c>
      <c r="AM5" s="88">
        <v>13000</v>
      </c>
      <c r="AN5" s="88">
        <v>14000</v>
      </c>
      <c r="AO5" s="88">
        <v>18000</v>
      </c>
      <c r="AP5" s="88">
        <v>11000</v>
      </c>
      <c r="AQ5" s="88">
        <v>14000</v>
      </c>
      <c r="AR5" s="88">
        <v>21000</v>
      </c>
      <c r="AS5" s="88">
        <v>14000</v>
      </c>
      <c r="AT5" s="88">
        <v>15000</v>
      </c>
      <c r="AU5" s="88">
        <v>25000</v>
      </c>
      <c r="AV5" s="88">
        <v>15000</v>
      </c>
      <c r="AW5" s="88">
        <v>15000</v>
      </c>
      <c r="AX5" s="88">
        <v>20000</v>
      </c>
      <c r="AY5" s="88">
        <v>15000</v>
      </c>
      <c r="AZ5" s="88">
        <v>17000</v>
      </c>
      <c r="BA5" s="88">
        <v>17000</v>
      </c>
      <c r="BB5" s="88">
        <v>15000</v>
      </c>
    </row>
    <row r="6" spans="1:54">
      <c r="A6" s="228"/>
      <c r="B6" s="3" t="s">
        <v>159</v>
      </c>
      <c r="C6" s="1" t="s">
        <v>156</v>
      </c>
      <c r="D6" s="88">
        <v>2400</v>
      </c>
      <c r="E6" s="88">
        <v>1600</v>
      </c>
      <c r="F6" s="88">
        <v>1600</v>
      </c>
      <c r="G6" s="88">
        <v>800</v>
      </c>
      <c r="H6" s="88">
        <v>18000</v>
      </c>
      <c r="I6" s="88">
        <v>15000</v>
      </c>
      <c r="J6" s="88">
        <v>13000</v>
      </c>
      <c r="K6" s="88">
        <v>14000</v>
      </c>
      <c r="L6" s="88">
        <v>15000</v>
      </c>
      <c r="M6" s="88">
        <v>14000</v>
      </c>
      <c r="N6" s="88">
        <v>11000</v>
      </c>
      <c r="O6" s="88">
        <v>15000</v>
      </c>
      <c r="P6" s="88">
        <v>14000</v>
      </c>
      <c r="Q6" s="88">
        <v>14000</v>
      </c>
      <c r="R6" s="88">
        <v>27000</v>
      </c>
      <c r="S6" s="88">
        <v>24000</v>
      </c>
      <c r="T6" s="88">
        <v>27000</v>
      </c>
      <c r="U6" s="88">
        <v>22000</v>
      </c>
      <c r="V6" s="88">
        <v>22000</v>
      </c>
      <c r="W6" s="88">
        <v>15000</v>
      </c>
      <c r="X6" s="88">
        <v>13000</v>
      </c>
      <c r="Y6" s="88">
        <v>14000</v>
      </c>
      <c r="Z6" s="88">
        <v>17000</v>
      </c>
      <c r="AA6" s="88">
        <v>15000</v>
      </c>
      <c r="AB6" s="88">
        <v>18000</v>
      </c>
      <c r="AC6" s="88">
        <v>13000</v>
      </c>
      <c r="AD6" s="88">
        <v>15000</v>
      </c>
      <c r="AE6" s="88">
        <v>13000</v>
      </c>
      <c r="AF6" s="88">
        <v>15000</v>
      </c>
      <c r="AG6" s="88">
        <v>27000</v>
      </c>
      <c r="AH6" s="88">
        <v>18000</v>
      </c>
      <c r="AI6" s="88">
        <v>17000</v>
      </c>
      <c r="AJ6" s="88">
        <v>15000</v>
      </c>
      <c r="AK6" s="88">
        <v>15000</v>
      </c>
      <c r="AL6" s="88">
        <v>11000</v>
      </c>
      <c r="AM6" s="88">
        <v>13000</v>
      </c>
      <c r="AN6" s="88">
        <v>14000</v>
      </c>
      <c r="AO6" s="88">
        <v>18000</v>
      </c>
      <c r="AP6" s="88">
        <v>11000</v>
      </c>
      <c r="AQ6" s="88">
        <v>14000</v>
      </c>
      <c r="AR6" s="88">
        <v>21000</v>
      </c>
      <c r="AS6" s="88">
        <v>14000</v>
      </c>
      <c r="AT6" s="88">
        <v>15000</v>
      </c>
      <c r="AU6" s="88">
        <v>25000</v>
      </c>
      <c r="AV6" s="88">
        <v>15000</v>
      </c>
      <c r="AW6" s="88">
        <v>15000</v>
      </c>
      <c r="AX6" s="88">
        <v>20000</v>
      </c>
      <c r="AY6" s="88">
        <v>15000</v>
      </c>
      <c r="AZ6" s="88">
        <v>17000</v>
      </c>
      <c r="BA6" s="88">
        <v>17000</v>
      </c>
      <c r="BB6" s="88">
        <v>15000</v>
      </c>
    </row>
    <row r="7" spans="1:54">
      <c r="A7" s="228"/>
      <c r="B7" s="3" t="s">
        <v>160</v>
      </c>
      <c r="C7" s="1" t="s">
        <v>156</v>
      </c>
      <c r="D7" s="88">
        <v>2400</v>
      </c>
      <c r="E7" s="88">
        <v>1600</v>
      </c>
      <c r="F7" s="88">
        <v>1600</v>
      </c>
      <c r="G7" s="88">
        <v>800</v>
      </c>
      <c r="H7" s="88">
        <v>18000</v>
      </c>
      <c r="I7" s="88">
        <v>15000</v>
      </c>
      <c r="J7" s="88">
        <v>13000</v>
      </c>
      <c r="K7" s="88">
        <v>14000</v>
      </c>
      <c r="L7" s="88">
        <v>15000</v>
      </c>
      <c r="M7" s="88">
        <v>14000</v>
      </c>
      <c r="N7" s="88">
        <v>11000</v>
      </c>
      <c r="O7" s="88">
        <v>15000</v>
      </c>
      <c r="P7" s="88">
        <v>14000</v>
      </c>
      <c r="Q7" s="88">
        <v>14000</v>
      </c>
      <c r="R7" s="88">
        <v>27000</v>
      </c>
      <c r="S7" s="88">
        <v>24000</v>
      </c>
      <c r="T7" s="88">
        <v>27000</v>
      </c>
      <c r="U7" s="88">
        <v>22000</v>
      </c>
      <c r="V7" s="88">
        <v>22000</v>
      </c>
      <c r="W7" s="88">
        <v>15000</v>
      </c>
      <c r="X7" s="88">
        <v>13000</v>
      </c>
      <c r="Y7" s="88">
        <v>14000</v>
      </c>
      <c r="Z7" s="88">
        <v>17000</v>
      </c>
      <c r="AA7" s="88">
        <v>15000</v>
      </c>
      <c r="AB7" s="88">
        <v>18000</v>
      </c>
      <c r="AC7" s="88">
        <v>13000</v>
      </c>
      <c r="AD7" s="88">
        <v>15000</v>
      </c>
      <c r="AE7" s="88">
        <v>13000</v>
      </c>
      <c r="AF7" s="88">
        <v>15000</v>
      </c>
      <c r="AG7" s="88">
        <v>27000</v>
      </c>
      <c r="AH7" s="88">
        <v>18000</v>
      </c>
      <c r="AI7" s="88">
        <v>17000</v>
      </c>
      <c r="AJ7" s="88">
        <v>15000</v>
      </c>
      <c r="AK7" s="88">
        <v>15000</v>
      </c>
      <c r="AL7" s="88">
        <v>11000</v>
      </c>
      <c r="AM7" s="88">
        <v>13000</v>
      </c>
      <c r="AN7" s="88">
        <v>14000</v>
      </c>
      <c r="AO7" s="88">
        <v>18000</v>
      </c>
      <c r="AP7" s="88">
        <v>11000</v>
      </c>
      <c r="AQ7" s="88">
        <v>14000</v>
      </c>
      <c r="AR7" s="88">
        <v>21000</v>
      </c>
      <c r="AS7" s="88">
        <v>14000</v>
      </c>
      <c r="AT7" s="88">
        <v>15000</v>
      </c>
      <c r="AU7" s="88">
        <v>25000</v>
      </c>
      <c r="AV7" s="88">
        <v>15000</v>
      </c>
      <c r="AW7" s="88">
        <v>15000</v>
      </c>
      <c r="AX7" s="88">
        <v>20000</v>
      </c>
      <c r="AY7" s="88">
        <v>15000</v>
      </c>
      <c r="AZ7" s="88">
        <v>17000</v>
      </c>
      <c r="BA7" s="88">
        <v>17000</v>
      </c>
      <c r="BB7" s="88">
        <v>15000</v>
      </c>
    </row>
    <row r="8" spans="1:54">
      <c r="A8" s="228"/>
      <c r="B8" s="3" t="s">
        <v>161</v>
      </c>
      <c r="C8" s="1" t="s">
        <v>156</v>
      </c>
      <c r="D8" s="88">
        <v>2400</v>
      </c>
      <c r="E8" s="88">
        <v>1600</v>
      </c>
      <c r="F8" s="88">
        <v>1600</v>
      </c>
      <c r="G8" s="88">
        <v>800</v>
      </c>
      <c r="H8" s="88">
        <v>18000</v>
      </c>
      <c r="I8" s="88">
        <v>15000</v>
      </c>
      <c r="J8" s="88">
        <v>13000</v>
      </c>
      <c r="K8" s="88">
        <v>14000</v>
      </c>
      <c r="L8" s="88">
        <v>15000</v>
      </c>
      <c r="M8" s="88">
        <v>14000</v>
      </c>
      <c r="N8" s="88">
        <v>11000</v>
      </c>
      <c r="O8" s="88">
        <v>15000</v>
      </c>
      <c r="P8" s="88">
        <v>14000</v>
      </c>
      <c r="Q8" s="88">
        <v>14000</v>
      </c>
      <c r="R8" s="88">
        <v>27000</v>
      </c>
      <c r="S8" s="88">
        <v>24000</v>
      </c>
      <c r="T8" s="88">
        <v>27000</v>
      </c>
      <c r="U8" s="88">
        <v>22000</v>
      </c>
      <c r="V8" s="88">
        <v>22000</v>
      </c>
      <c r="W8" s="88">
        <v>15000</v>
      </c>
      <c r="X8" s="88">
        <v>13000</v>
      </c>
      <c r="Y8" s="88">
        <v>14000</v>
      </c>
      <c r="Z8" s="88">
        <v>17000</v>
      </c>
      <c r="AA8" s="88">
        <v>15000</v>
      </c>
      <c r="AB8" s="88">
        <v>18000</v>
      </c>
      <c r="AC8" s="88">
        <v>13000</v>
      </c>
      <c r="AD8" s="88">
        <v>15000</v>
      </c>
      <c r="AE8" s="88">
        <v>13000</v>
      </c>
      <c r="AF8" s="88">
        <v>15000</v>
      </c>
      <c r="AG8" s="88">
        <v>27000</v>
      </c>
      <c r="AH8" s="88">
        <v>18000</v>
      </c>
      <c r="AI8" s="88">
        <v>17000</v>
      </c>
      <c r="AJ8" s="88">
        <v>15000</v>
      </c>
      <c r="AK8" s="88">
        <v>15000</v>
      </c>
      <c r="AL8" s="88">
        <v>11000</v>
      </c>
      <c r="AM8" s="88">
        <v>13000</v>
      </c>
      <c r="AN8" s="88">
        <v>14000</v>
      </c>
      <c r="AO8" s="88">
        <v>18000</v>
      </c>
      <c r="AP8" s="88">
        <v>11000</v>
      </c>
      <c r="AQ8" s="88">
        <v>14000</v>
      </c>
      <c r="AR8" s="88">
        <v>21000</v>
      </c>
      <c r="AS8" s="88">
        <v>14000</v>
      </c>
      <c r="AT8" s="88">
        <v>15000</v>
      </c>
      <c r="AU8" s="88">
        <v>25000</v>
      </c>
      <c r="AV8" s="88">
        <v>15000</v>
      </c>
      <c r="AW8" s="88">
        <v>15000</v>
      </c>
      <c r="AX8" s="88">
        <v>20000</v>
      </c>
      <c r="AY8" s="88">
        <v>15000</v>
      </c>
      <c r="AZ8" s="88">
        <v>17000</v>
      </c>
      <c r="BA8" s="88">
        <v>17000</v>
      </c>
      <c r="BB8" s="88">
        <v>15000</v>
      </c>
    </row>
    <row r="9" spans="1:54">
      <c r="A9" s="229" t="s">
        <v>162</v>
      </c>
      <c r="B9" s="4" t="s">
        <v>163</v>
      </c>
      <c r="C9" s="5" t="s">
        <v>164</v>
      </c>
      <c r="D9" s="89">
        <v>2400</v>
      </c>
      <c r="E9" s="89">
        <v>1600</v>
      </c>
      <c r="F9" s="89">
        <v>1600</v>
      </c>
      <c r="G9" s="89">
        <v>800</v>
      </c>
      <c r="H9" s="89">
        <v>13000</v>
      </c>
      <c r="I9" s="89">
        <v>11000</v>
      </c>
      <c r="J9" s="89">
        <v>9000</v>
      </c>
      <c r="K9" s="89">
        <v>10000</v>
      </c>
      <c r="L9" s="89">
        <v>11000</v>
      </c>
      <c r="M9" s="89">
        <v>10000</v>
      </c>
      <c r="N9" s="89">
        <v>8000</v>
      </c>
      <c r="O9" s="89">
        <v>11000</v>
      </c>
      <c r="P9" s="89">
        <v>10000</v>
      </c>
      <c r="Q9" s="89">
        <v>10000</v>
      </c>
      <c r="R9" s="89">
        <v>19000</v>
      </c>
      <c r="S9" s="89">
        <v>17000</v>
      </c>
      <c r="T9" s="89">
        <v>19000</v>
      </c>
      <c r="U9" s="89">
        <v>16000</v>
      </c>
      <c r="V9" s="89">
        <v>16000</v>
      </c>
      <c r="W9" s="89">
        <v>11000</v>
      </c>
      <c r="X9" s="89">
        <v>9000</v>
      </c>
      <c r="Y9" s="89">
        <v>10000</v>
      </c>
      <c r="Z9" s="89">
        <v>12000</v>
      </c>
      <c r="AA9" s="89">
        <v>11000</v>
      </c>
      <c r="AB9" s="89">
        <v>13000</v>
      </c>
      <c r="AC9" s="89">
        <v>9000</v>
      </c>
      <c r="AD9" s="89">
        <v>11000</v>
      </c>
      <c r="AE9" s="89">
        <v>9000</v>
      </c>
      <c r="AF9" s="89">
        <v>11000</v>
      </c>
      <c r="AG9" s="89">
        <v>19000</v>
      </c>
      <c r="AH9" s="89">
        <v>13000</v>
      </c>
      <c r="AI9" s="89">
        <v>12000</v>
      </c>
      <c r="AJ9" s="89">
        <v>11000</v>
      </c>
      <c r="AK9" s="89">
        <v>11000</v>
      </c>
      <c r="AL9" s="89">
        <v>8000</v>
      </c>
      <c r="AM9" s="89">
        <v>9000</v>
      </c>
      <c r="AN9" s="89">
        <v>10000</v>
      </c>
      <c r="AO9" s="89">
        <v>13000</v>
      </c>
      <c r="AP9" s="89">
        <v>8000</v>
      </c>
      <c r="AQ9" s="89">
        <v>10000</v>
      </c>
      <c r="AR9" s="89">
        <v>15000</v>
      </c>
      <c r="AS9" s="89">
        <v>10000</v>
      </c>
      <c r="AT9" s="89">
        <v>11000</v>
      </c>
      <c r="AU9" s="89">
        <v>18000</v>
      </c>
      <c r="AV9" s="89">
        <v>11000</v>
      </c>
      <c r="AW9" s="89">
        <v>11000</v>
      </c>
      <c r="AX9" s="89">
        <v>14000</v>
      </c>
      <c r="AY9" s="89">
        <v>11000</v>
      </c>
      <c r="AZ9" s="89">
        <v>12000</v>
      </c>
      <c r="BA9" s="89">
        <v>12000</v>
      </c>
      <c r="BB9" s="89">
        <v>11000</v>
      </c>
    </row>
    <row r="10" spans="1:54">
      <c r="A10" s="229"/>
      <c r="B10" s="4" t="s">
        <v>165</v>
      </c>
      <c r="C10" s="5" t="s">
        <v>164</v>
      </c>
      <c r="D10" s="89">
        <v>2400</v>
      </c>
      <c r="E10" s="89">
        <v>1600</v>
      </c>
      <c r="F10" s="89">
        <v>1600</v>
      </c>
      <c r="G10" s="89">
        <v>800</v>
      </c>
      <c r="H10" s="89">
        <v>13000</v>
      </c>
      <c r="I10" s="89">
        <v>11000</v>
      </c>
      <c r="J10" s="89">
        <v>9000</v>
      </c>
      <c r="K10" s="89">
        <v>10000</v>
      </c>
      <c r="L10" s="89">
        <v>11000</v>
      </c>
      <c r="M10" s="89">
        <v>10000</v>
      </c>
      <c r="N10" s="89">
        <v>8000</v>
      </c>
      <c r="O10" s="89">
        <v>11000</v>
      </c>
      <c r="P10" s="89">
        <v>10000</v>
      </c>
      <c r="Q10" s="89">
        <v>10000</v>
      </c>
      <c r="R10" s="89">
        <v>19000</v>
      </c>
      <c r="S10" s="89">
        <v>17000</v>
      </c>
      <c r="T10" s="89">
        <v>19000</v>
      </c>
      <c r="U10" s="89">
        <v>16000</v>
      </c>
      <c r="V10" s="89">
        <v>16000</v>
      </c>
      <c r="W10" s="89">
        <v>11000</v>
      </c>
      <c r="X10" s="89">
        <v>9000</v>
      </c>
      <c r="Y10" s="89">
        <v>10000</v>
      </c>
      <c r="Z10" s="89">
        <v>12000</v>
      </c>
      <c r="AA10" s="89">
        <v>11000</v>
      </c>
      <c r="AB10" s="89">
        <v>13000</v>
      </c>
      <c r="AC10" s="89">
        <v>9000</v>
      </c>
      <c r="AD10" s="89">
        <v>11000</v>
      </c>
      <c r="AE10" s="89">
        <v>9000</v>
      </c>
      <c r="AF10" s="89">
        <v>11000</v>
      </c>
      <c r="AG10" s="89">
        <v>19000</v>
      </c>
      <c r="AH10" s="89">
        <v>13000</v>
      </c>
      <c r="AI10" s="89">
        <v>12000</v>
      </c>
      <c r="AJ10" s="89">
        <v>11000</v>
      </c>
      <c r="AK10" s="89">
        <v>11000</v>
      </c>
      <c r="AL10" s="89">
        <v>8000</v>
      </c>
      <c r="AM10" s="89">
        <v>9000</v>
      </c>
      <c r="AN10" s="89">
        <v>10000</v>
      </c>
      <c r="AO10" s="89">
        <v>13000</v>
      </c>
      <c r="AP10" s="89">
        <v>8000</v>
      </c>
      <c r="AQ10" s="89">
        <v>10000</v>
      </c>
      <c r="AR10" s="89">
        <v>15000</v>
      </c>
      <c r="AS10" s="89">
        <v>10000</v>
      </c>
      <c r="AT10" s="89">
        <v>11000</v>
      </c>
      <c r="AU10" s="89">
        <v>18000</v>
      </c>
      <c r="AV10" s="89">
        <v>11000</v>
      </c>
      <c r="AW10" s="89">
        <v>11000</v>
      </c>
      <c r="AX10" s="89">
        <v>14000</v>
      </c>
      <c r="AY10" s="89">
        <v>11000</v>
      </c>
      <c r="AZ10" s="89">
        <v>12000</v>
      </c>
      <c r="BA10" s="89">
        <v>12000</v>
      </c>
      <c r="BB10" s="89">
        <v>11000</v>
      </c>
    </row>
    <row r="11" spans="1:54">
      <c r="A11" s="229"/>
      <c r="B11" s="4" t="s">
        <v>166</v>
      </c>
      <c r="C11" s="5" t="s">
        <v>164</v>
      </c>
      <c r="D11" s="89">
        <v>2400</v>
      </c>
      <c r="E11" s="89">
        <v>1600</v>
      </c>
      <c r="F11" s="89">
        <v>1600</v>
      </c>
      <c r="G11" s="89">
        <v>800</v>
      </c>
      <c r="H11" s="89">
        <v>13000</v>
      </c>
      <c r="I11" s="89">
        <v>11000</v>
      </c>
      <c r="J11" s="89">
        <v>9000</v>
      </c>
      <c r="K11" s="89">
        <v>10000</v>
      </c>
      <c r="L11" s="89">
        <v>11000</v>
      </c>
      <c r="M11" s="89">
        <v>10000</v>
      </c>
      <c r="N11" s="89">
        <v>8000</v>
      </c>
      <c r="O11" s="89">
        <v>11000</v>
      </c>
      <c r="P11" s="89">
        <v>10000</v>
      </c>
      <c r="Q11" s="89">
        <v>10000</v>
      </c>
      <c r="R11" s="89">
        <v>19000</v>
      </c>
      <c r="S11" s="89">
        <v>17000</v>
      </c>
      <c r="T11" s="89">
        <v>19000</v>
      </c>
      <c r="U11" s="89">
        <v>16000</v>
      </c>
      <c r="V11" s="89">
        <v>16000</v>
      </c>
      <c r="W11" s="89">
        <v>11000</v>
      </c>
      <c r="X11" s="89">
        <v>9000</v>
      </c>
      <c r="Y11" s="89">
        <v>10000</v>
      </c>
      <c r="Z11" s="89">
        <v>12000</v>
      </c>
      <c r="AA11" s="89">
        <v>11000</v>
      </c>
      <c r="AB11" s="89">
        <v>13000</v>
      </c>
      <c r="AC11" s="89">
        <v>9000</v>
      </c>
      <c r="AD11" s="89">
        <v>11000</v>
      </c>
      <c r="AE11" s="89">
        <v>9000</v>
      </c>
      <c r="AF11" s="89">
        <v>11000</v>
      </c>
      <c r="AG11" s="89">
        <v>19000</v>
      </c>
      <c r="AH11" s="89">
        <v>13000</v>
      </c>
      <c r="AI11" s="89">
        <v>12000</v>
      </c>
      <c r="AJ11" s="89">
        <v>11000</v>
      </c>
      <c r="AK11" s="89">
        <v>11000</v>
      </c>
      <c r="AL11" s="89">
        <v>8000</v>
      </c>
      <c r="AM11" s="89">
        <v>9000</v>
      </c>
      <c r="AN11" s="89">
        <v>10000</v>
      </c>
      <c r="AO11" s="89">
        <v>13000</v>
      </c>
      <c r="AP11" s="89">
        <v>8000</v>
      </c>
      <c r="AQ11" s="89">
        <v>10000</v>
      </c>
      <c r="AR11" s="89">
        <v>15000</v>
      </c>
      <c r="AS11" s="89">
        <v>10000</v>
      </c>
      <c r="AT11" s="89">
        <v>11000</v>
      </c>
      <c r="AU11" s="89">
        <v>18000</v>
      </c>
      <c r="AV11" s="89">
        <v>11000</v>
      </c>
      <c r="AW11" s="89">
        <v>11000</v>
      </c>
      <c r="AX11" s="89">
        <v>14000</v>
      </c>
      <c r="AY11" s="89">
        <v>11000</v>
      </c>
      <c r="AZ11" s="89">
        <v>12000</v>
      </c>
      <c r="BA11" s="89">
        <v>12000</v>
      </c>
      <c r="BB11" s="89">
        <v>11000</v>
      </c>
    </row>
    <row r="12" spans="1:54">
      <c r="A12" s="229"/>
      <c r="B12" s="4" t="s">
        <v>167</v>
      </c>
      <c r="C12" s="5" t="s">
        <v>164</v>
      </c>
      <c r="D12" s="89">
        <v>2400</v>
      </c>
      <c r="E12" s="89">
        <v>1600</v>
      </c>
      <c r="F12" s="89">
        <v>1600</v>
      </c>
      <c r="G12" s="89">
        <v>800</v>
      </c>
      <c r="H12" s="89">
        <v>13000</v>
      </c>
      <c r="I12" s="89">
        <v>11000</v>
      </c>
      <c r="J12" s="89">
        <v>9000</v>
      </c>
      <c r="K12" s="89">
        <v>10000</v>
      </c>
      <c r="L12" s="89">
        <v>11000</v>
      </c>
      <c r="M12" s="89">
        <v>10000</v>
      </c>
      <c r="N12" s="89">
        <v>8000</v>
      </c>
      <c r="O12" s="89">
        <v>11000</v>
      </c>
      <c r="P12" s="89">
        <v>10000</v>
      </c>
      <c r="Q12" s="89">
        <v>10000</v>
      </c>
      <c r="R12" s="89">
        <v>19000</v>
      </c>
      <c r="S12" s="89">
        <v>17000</v>
      </c>
      <c r="T12" s="89">
        <v>19000</v>
      </c>
      <c r="U12" s="89">
        <v>16000</v>
      </c>
      <c r="V12" s="89">
        <v>16000</v>
      </c>
      <c r="W12" s="89">
        <v>11000</v>
      </c>
      <c r="X12" s="89">
        <v>9000</v>
      </c>
      <c r="Y12" s="89">
        <v>10000</v>
      </c>
      <c r="Z12" s="89">
        <v>12000</v>
      </c>
      <c r="AA12" s="89">
        <v>11000</v>
      </c>
      <c r="AB12" s="89">
        <v>13000</v>
      </c>
      <c r="AC12" s="89">
        <v>9000</v>
      </c>
      <c r="AD12" s="89">
        <v>11000</v>
      </c>
      <c r="AE12" s="89">
        <v>9000</v>
      </c>
      <c r="AF12" s="89">
        <v>11000</v>
      </c>
      <c r="AG12" s="89">
        <v>19000</v>
      </c>
      <c r="AH12" s="89">
        <v>13000</v>
      </c>
      <c r="AI12" s="89">
        <v>12000</v>
      </c>
      <c r="AJ12" s="89">
        <v>11000</v>
      </c>
      <c r="AK12" s="89">
        <v>11000</v>
      </c>
      <c r="AL12" s="89">
        <v>8000</v>
      </c>
      <c r="AM12" s="89">
        <v>9000</v>
      </c>
      <c r="AN12" s="89">
        <v>10000</v>
      </c>
      <c r="AO12" s="89">
        <v>13000</v>
      </c>
      <c r="AP12" s="89">
        <v>8000</v>
      </c>
      <c r="AQ12" s="89">
        <v>10000</v>
      </c>
      <c r="AR12" s="89">
        <v>15000</v>
      </c>
      <c r="AS12" s="89">
        <v>10000</v>
      </c>
      <c r="AT12" s="89">
        <v>11000</v>
      </c>
      <c r="AU12" s="89">
        <v>18000</v>
      </c>
      <c r="AV12" s="89">
        <v>11000</v>
      </c>
      <c r="AW12" s="89">
        <v>11000</v>
      </c>
      <c r="AX12" s="89">
        <v>14000</v>
      </c>
      <c r="AY12" s="89">
        <v>11000</v>
      </c>
      <c r="AZ12" s="89">
        <v>12000</v>
      </c>
      <c r="BA12" s="89">
        <v>12000</v>
      </c>
      <c r="BB12" s="89">
        <v>11000</v>
      </c>
    </row>
    <row r="13" spans="1:54">
      <c r="A13" s="229"/>
      <c r="B13" s="4" t="s">
        <v>168</v>
      </c>
      <c r="C13" s="5" t="s">
        <v>164</v>
      </c>
      <c r="D13" s="89">
        <v>2400</v>
      </c>
      <c r="E13" s="89">
        <v>1600</v>
      </c>
      <c r="F13" s="89">
        <v>1600</v>
      </c>
      <c r="G13" s="89">
        <v>800</v>
      </c>
      <c r="H13" s="89">
        <v>13000</v>
      </c>
      <c r="I13" s="89">
        <v>11000</v>
      </c>
      <c r="J13" s="89">
        <v>9000</v>
      </c>
      <c r="K13" s="89">
        <v>10000</v>
      </c>
      <c r="L13" s="89">
        <v>11000</v>
      </c>
      <c r="M13" s="89">
        <v>10000</v>
      </c>
      <c r="N13" s="89">
        <v>8000</v>
      </c>
      <c r="O13" s="89">
        <v>11000</v>
      </c>
      <c r="P13" s="89">
        <v>10000</v>
      </c>
      <c r="Q13" s="89">
        <v>10000</v>
      </c>
      <c r="R13" s="89">
        <v>19000</v>
      </c>
      <c r="S13" s="89">
        <v>17000</v>
      </c>
      <c r="T13" s="89">
        <v>19000</v>
      </c>
      <c r="U13" s="89">
        <v>16000</v>
      </c>
      <c r="V13" s="89">
        <v>16000</v>
      </c>
      <c r="W13" s="89">
        <v>11000</v>
      </c>
      <c r="X13" s="89">
        <v>9000</v>
      </c>
      <c r="Y13" s="89">
        <v>10000</v>
      </c>
      <c r="Z13" s="89">
        <v>12000</v>
      </c>
      <c r="AA13" s="89">
        <v>11000</v>
      </c>
      <c r="AB13" s="89">
        <v>13000</v>
      </c>
      <c r="AC13" s="89">
        <v>9000</v>
      </c>
      <c r="AD13" s="89">
        <v>11000</v>
      </c>
      <c r="AE13" s="89">
        <v>9000</v>
      </c>
      <c r="AF13" s="89">
        <v>11000</v>
      </c>
      <c r="AG13" s="89">
        <v>19000</v>
      </c>
      <c r="AH13" s="89">
        <v>13000</v>
      </c>
      <c r="AI13" s="89">
        <v>12000</v>
      </c>
      <c r="AJ13" s="89">
        <v>11000</v>
      </c>
      <c r="AK13" s="89">
        <v>11000</v>
      </c>
      <c r="AL13" s="89">
        <v>8000</v>
      </c>
      <c r="AM13" s="89">
        <v>9000</v>
      </c>
      <c r="AN13" s="89">
        <v>10000</v>
      </c>
      <c r="AO13" s="89">
        <v>13000</v>
      </c>
      <c r="AP13" s="89">
        <v>8000</v>
      </c>
      <c r="AQ13" s="89">
        <v>10000</v>
      </c>
      <c r="AR13" s="89">
        <v>15000</v>
      </c>
      <c r="AS13" s="89">
        <v>10000</v>
      </c>
      <c r="AT13" s="89">
        <v>11000</v>
      </c>
      <c r="AU13" s="89">
        <v>18000</v>
      </c>
      <c r="AV13" s="89">
        <v>11000</v>
      </c>
      <c r="AW13" s="89">
        <v>11000</v>
      </c>
      <c r="AX13" s="89">
        <v>14000</v>
      </c>
      <c r="AY13" s="89">
        <v>11000</v>
      </c>
      <c r="AZ13" s="89">
        <v>12000</v>
      </c>
      <c r="BA13" s="89">
        <v>12000</v>
      </c>
      <c r="BB13" s="89">
        <v>11000</v>
      </c>
    </row>
    <row r="14" spans="1:54">
      <c r="A14" s="229"/>
      <c r="B14" s="4" t="s">
        <v>169</v>
      </c>
      <c r="C14" s="5" t="s">
        <v>164</v>
      </c>
      <c r="D14" s="89">
        <v>2400</v>
      </c>
      <c r="E14" s="89">
        <v>1600</v>
      </c>
      <c r="F14" s="89">
        <v>1600</v>
      </c>
      <c r="G14" s="89">
        <v>800</v>
      </c>
      <c r="H14" s="89">
        <v>13000</v>
      </c>
      <c r="I14" s="89">
        <v>11000</v>
      </c>
      <c r="J14" s="89">
        <v>9000</v>
      </c>
      <c r="K14" s="89">
        <v>10000</v>
      </c>
      <c r="L14" s="89">
        <v>11000</v>
      </c>
      <c r="M14" s="89">
        <v>10000</v>
      </c>
      <c r="N14" s="89">
        <v>8000</v>
      </c>
      <c r="O14" s="89">
        <v>11000</v>
      </c>
      <c r="P14" s="89">
        <v>10000</v>
      </c>
      <c r="Q14" s="89">
        <v>10000</v>
      </c>
      <c r="R14" s="89">
        <v>19000</v>
      </c>
      <c r="S14" s="89">
        <v>17000</v>
      </c>
      <c r="T14" s="89">
        <v>19000</v>
      </c>
      <c r="U14" s="89">
        <v>16000</v>
      </c>
      <c r="V14" s="89">
        <v>16000</v>
      </c>
      <c r="W14" s="89">
        <v>11000</v>
      </c>
      <c r="X14" s="89">
        <v>9000</v>
      </c>
      <c r="Y14" s="89">
        <v>10000</v>
      </c>
      <c r="Z14" s="89">
        <v>12000</v>
      </c>
      <c r="AA14" s="89">
        <v>11000</v>
      </c>
      <c r="AB14" s="89">
        <v>13000</v>
      </c>
      <c r="AC14" s="89">
        <v>9000</v>
      </c>
      <c r="AD14" s="89">
        <v>11000</v>
      </c>
      <c r="AE14" s="89">
        <v>9000</v>
      </c>
      <c r="AF14" s="89">
        <v>11000</v>
      </c>
      <c r="AG14" s="89">
        <v>19000</v>
      </c>
      <c r="AH14" s="89">
        <v>13000</v>
      </c>
      <c r="AI14" s="89">
        <v>12000</v>
      </c>
      <c r="AJ14" s="89">
        <v>11000</v>
      </c>
      <c r="AK14" s="89">
        <v>11000</v>
      </c>
      <c r="AL14" s="89">
        <v>8000</v>
      </c>
      <c r="AM14" s="89">
        <v>9000</v>
      </c>
      <c r="AN14" s="89">
        <v>10000</v>
      </c>
      <c r="AO14" s="89">
        <v>13000</v>
      </c>
      <c r="AP14" s="89">
        <v>8000</v>
      </c>
      <c r="AQ14" s="89">
        <v>10000</v>
      </c>
      <c r="AR14" s="89">
        <v>15000</v>
      </c>
      <c r="AS14" s="89">
        <v>10000</v>
      </c>
      <c r="AT14" s="89">
        <v>11000</v>
      </c>
      <c r="AU14" s="89">
        <v>18000</v>
      </c>
      <c r="AV14" s="89">
        <v>11000</v>
      </c>
      <c r="AW14" s="89">
        <v>11000</v>
      </c>
      <c r="AX14" s="89">
        <v>14000</v>
      </c>
      <c r="AY14" s="89">
        <v>11000</v>
      </c>
      <c r="AZ14" s="89">
        <v>12000</v>
      </c>
      <c r="BA14" s="89">
        <v>12000</v>
      </c>
      <c r="BB14" s="89">
        <v>11000</v>
      </c>
    </row>
    <row r="15" spans="1:54">
      <c r="A15" s="229"/>
      <c r="B15" s="4" t="s">
        <v>170</v>
      </c>
      <c r="C15" s="5" t="s">
        <v>164</v>
      </c>
      <c r="D15" s="89">
        <v>2400</v>
      </c>
      <c r="E15" s="89">
        <v>1600</v>
      </c>
      <c r="F15" s="89">
        <v>1600</v>
      </c>
      <c r="G15" s="89">
        <v>800</v>
      </c>
      <c r="H15" s="89">
        <v>13000</v>
      </c>
      <c r="I15" s="89">
        <v>11000</v>
      </c>
      <c r="J15" s="89">
        <v>9000</v>
      </c>
      <c r="K15" s="89">
        <v>10000</v>
      </c>
      <c r="L15" s="89">
        <v>11000</v>
      </c>
      <c r="M15" s="89">
        <v>10000</v>
      </c>
      <c r="N15" s="89">
        <v>8000</v>
      </c>
      <c r="O15" s="89">
        <v>11000</v>
      </c>
      <c r="P15" s="89">
        <v>10000</v>
      </c>
      <c r="Q15" s="89">
        <v>10000</v>
      </c>
      <c r="R15" s="89">
        <v>19000</v>
      </c>
      <c r="S15" s="89">
        <v>17000</v>
      </c>
      <c r="T15" s="89">
        <v>19000</v>
      </c>
      <c r="U15" s="89">
        <v>16000</v>
      </c>
      <c r="V15" s="89">
        <v>16000</v>
      </c>
      <c r="W15" s="89">
        <v>11000</v>
      </c>
      <c r="X15" s="89">
        <v>9000</v>
      </c>
      <c r="Y15" s="89">
        <v>10000</v>
      </c>
      <c r="Z15" s="89">
        <v>12000</v>
      </c>
      <c r="AA15" s="89">
        <v>11000</v>
      </c>
      <c r="AB15" s="89">
        <v>13000</v>
      </c>
      <c r="AC15" s="89">
        <v>9000</v>
      </c>
      <c r="AD15" s="89">
        <v>11000</v>
      </c>
      <c r="AE15" s="89">
        <v>9000</v>
      </c>
      <c r="AF15" s="89">
        <v>11000</v>
      </c>
      <c r="AG15" s="89">
        <v>19000</v>
      </c>
      <c r="AH15" s="89">
        <v>13000</v>
      </c>
      <c r="AI15" s="89">
        <v>12000</v>
      </c>
      <c r="AJ15" s="89">
        <v>11000</v>
      </c>
      <c r="AK15" s="89">
        <v>11000</v>
      </c>
      <c r="AL15" s="89">
        <v>8000</v>
      </c>
      <c r="AM15" s="89">
        <v>9000</v>
      </c>
      <c r="AN15" s="89">
        <v>10000</v>
      </c>
      <c r="AO15" s="89">
        <v>13000</v>
      </c>
      <c r="AP15" s="89">
        <v>8000</v>
      </c>
      <c r="AQ15" s="89">
        <v>10000</v>
      </c>
      <c r="AR15" s="89">
        <v>15000</v>
      </c>
      <c r="AS15" s="89">
        <v>10000</v>
      </c>
      <c r="AT15" s="89">
        <v>11000</v>
      </c>
      <c r="AU15" s="89">
        <v>18000</v>
      </c>
      <c r="AV15" s="89">
        <v>11000</v>
      </c>
      <c r="AW15" s="89">
        <v>11000</v>
      </c>
      <c r="AX15" s="89">
        <v>14000</v>
      </c>
      <c r="AY15" s="89">
        <v>11000</v>
      </c>
      <c r="AZ15" s="89">
        <v>12000</v>
      </c>
      <c r="BA15" s="89">
        <v>12000</v>
      </c>
      <c r="BB15" s="89">
        <v>11000</v>
      </c>
    </row>
    <row r="16" spans="1:54" ht="18.75" customHeight="1">
      <c r="A16" s="230" t="s">
        <v>171</v>
      </c>
      <c r="B16" s="3" t="s">
        <v>172</v>
      </c>
      <c r="C16" s="1" t="s">
        <v>164</v>
      </c>
      <c r="D16" s="88">
        <v>2400</v>
      </c>
      <c r="E16" s="88">
        <v>1600</v>
      </c>
      <c r="F16" s="88">
        <v>1600</v>
      </c>
      <c r="G16" s="88">
        <v>800</v>
      </c>
      <c r="H16" s="90">
        <v>13000</v>
      </c>
      <c r="I16" s="90">
        <v>11000</v>
      </c>
      <c r="J16" s="90">
        <v>9000</v>
      </c>
      <c r="K16" s="90">
        <v>10000</v>
      </c>
      <c r="L16" s="90">
        <v>11000</v>
      </c>
      <c r="M16" s="90">
        <v>10000</v>
      </c>
      <c r="N16" s="90">
        <v>8000</v>
      </c>
      <c r="O16" s="90">
        <v>11000</v>
      </c>
      <c r="P16" s="90">
        <v>10000</v>
      </c>
      <c r="Q16" s="90">
        <v>10000</v>
      </c>
      <c r="R16" s="90">
        <v>19000</v>
      </c>
      <c r="S16" s="90">
        <v>17000</v>
      </c>
      <c r="T16" s="90">
        <v>19000</v>
      </c>
      <c r="U16" s="90">
        <v>16000</v>
      </c>
      <c r="V16" s="90">
        <v>16000</v>
      </c>
      <c r="W16" s="90">
        <v>11000</v>
      </c>
      <c r="X16" s="90">
        <v>9000</v>
      </c>
      <c r="Y16" s="90">
        <v>10000</v>
      </c>
      <c r="Z16" s="90">
        <v>12000</v>
      </c>
      <c r="AA16" s="90">
        <v>11000</v>
      </c>
      <c r="AB16" s="90">
        <v>13000</v>
      </c>
      <c r="AC16" s="90">
        <v>9000</v>
      </c>
      <c r="AD16" s="90">
        <v>11000</v>
      </c>
      <c r="AE16" s="90">
        <v>9000</v>
      </c>
      <c r="AF16" s="90">
        <v>11000</v>
      </c>
      <c r="AG16" s="90">
        <v>19000</v>
      </c>
      <c r="AH16" s="90">
        <v>13000</v>
      </c>
      <c r="AI16" s="90">
        <v>12000</v>
      </c>
      <c r="AJ16" s="90">
        <v>11000</v>
      </c>
      <c r="AK16" s="90">
        <v>11000</v>
      </c>
      <c r="AL16" s="90">
        <v>8000</v>
      </c>
      <c r="AM16" s="90">
        <v>9000</v>
      </c>
      <c r="AN16" s="90">
        <v>10000</v>
      </c>
      <c r="AO16" s="90">
        <v>13000</v>
      </c>
      <c r="AP16" s="90">
        <v>8000</v>
      </c>
      <c r="AQ16" s="90">
        <v>10000</v>
      </c>
      <c r="AR16" s="90">
        <v>15000</v>
      </c>
      <c r="AS16" s="90">
        <v>10000</v>
      </c>
      <c r="AT16" s="90">
        <v>11000</v>
      </c>
      <c r="AU16" s="90">
        <v>18000</v>
      </c>
      <c r="AV16" s="90">
        <v>11000</v>
      </c>
      <c r="AW16" s="90">
        <v>11000</v>
      </c>
      <c r="AX16" s="90">
        <v>14000</v>
      </c>
      <c r="AY16" s="90">
        <v>11000</v>
      </c>
      <c r="AZ16" s="90">
        <v>12000</v>
      </c>
      <c r="BA16" s="90">
        <v>12000</v>
      </c>
      <c r="BB16" s="90">
        <v>11000</v>
      </c>
    </row>
    <row r="17" spans="1:54">
      <c r="A17" s="228"/>
      <c r="B17" s="3" t="s">
        <v>173</v>
      </c>
      <c r="C17" s="1" t="s">
        <v>164</v>
      </c>
      <c r="D17" s="88">
        <v>2400</v>
      </c>
      <c r="E17" s="88">
        <v>1600</v>
      </c>
      <c r="F17" s="88">
        <v>1600</v>
      </c>
      <c r="G17" s="88">
        <v>800</v>
      </c>
      <c r="H17" s="90">
        <v>13000</v>
      </c>
      <c r="I17" s="90">
        <v>11000</v>
      </c>
      <c r="J17" s="90">
        <v>9000</v>
      </c>
      <c r="K17" s="90">
        <v>10000</v>
      </c>
      <c r="L17" s="90">
        <v>11000</v>
      </c>
      <c r="M17" s="90">
        <v>10000</v>
      </c>
      <c r="N17" s="90">
        <v>8000</v>
      </c>
      <c r="O17" s="90">
        <v>11000</v>
      </c>
      <c r="P17" s="90">
        <v>10000</v>
      </c>
      <c r="Q17" s="90">
        <v>10000</v>
      </c>
      <c r="R17" s="90">
        <v>19000</v>
      </c>
      <c r="S17" s="90">
        <v>17000</v>
      </c>
      <c r="T17" s="90">
        <v>19000</v>
      </c>
      <c r="U17" s="90">
        <v>16000</v>
      </c>
      <c r="V17" s="90">
        <v>16000</v>
      </c>
      <c r="W17" s="90">
        <v>11000</v>
      </c>
      <c r="X17" s="90">
        <v>9000</v>
      </c>
      <c r="Y17" s="90">
        <v>10000</v>
      </c>
      <c r="Z17" s="90">
        <v>12000</v>
      </c>
      <c r="AA17" s="90">
        <v>11000</v>
      </c>
      <c r="AB17" s="90">
        <v>13000</v>
      </c>
      <c r="AC17" s="90">
        <v>9000</v>
      </c>
      <c r="AD17" s="90">
        <v>11000</v>
      </c>
      <c r="AE17" s="90">
        <v>9000</v>
      </c>
      <c r="AF17" s="90">
        <v>11000</v>
      </c>
      <c r="AG17" s="90">
        <v>19000</v>
      </c>
      <c r="AH17" s="90">
        <v>13000</v>
      </c>
      <c r="AI17" s="90">
        <v>12000</v>
      </c>
      <c r="AJ17" s="90">
        <v>11000</v>
      </c>
      <c r="AK17" s="90">
        <v>11000</v>
      </c>
      <c r="AL17" s="90">
        <v>8000</v>
      </c>
      <c r="AM17" s="90">
        <v>9000</v>
      </c>
      <c r="AN17" s="90">
        <v>10000</v>
      </c>
      <c r="AO17" s="90">
        <v>13000</v>
      </c>
      <c r="AP17" s="90">
        <v>8000</v>
      </c>
      <c r="AQ17" s="90">
        <v>10000</v>
      </c>
      <c r="AR17" s="90">
        <v>15000</v>
      </c>
      <c r="AS17" s="90">
        <v>10000</v>
      </c>
      <c r="AT17" s="90">
        <v>11000</v>
      </c>
      <c r="AU17" s="90">
        <v>18000</v>
      </c>
      <c r="AV17" s="90">
        <v>11000</v>
      </c>
      <c r="AW17" s="90">
        <v>11000</v>
      </c>
      <c r="AX17" s="90">
        <v>14000</v>
      </c>
      <c r="AY17" s="90">
        <v>11000</v>
      </c>
      <c r="AZ17" s="90">
        <v>12000</v>
      </c>
      <c r="BA17" s="90">
        <v>12000</v>
      </c>
      <c r="BB17" s="90">
        <v>11000</v>
      </c>
    </row>
    <row r="18" spans="1:54">
      <c r="A18" s="228"/>
      <c r="B18" s="3" t="s">
        <v>22</v>
      </c>
      <c r="C18" s="1" t="s">
        <v>164</v>
      </c>
      <c r="D18" s="88">
        <v>2400</v>
      </c>
      <c r="E18" s="88">
        <v>1600</v>
      </c>
      <c r="F18" s="88">
        <v>1600</v>
      </c>
      <c r="G18" s="88">
        <v>800</v>
      </c>
      <c r="H18" s="90">
        <v>13000</v>
      </c>
      <c r="I18" s="90">
        <v>11000</v>
      </c>
      <c r="J18" s="90">
        <v>9000</v>
      </c>
      <c r="K18" s="90">
        <v>10000</v>
      </c>
      <c r="L18" s="90">
        <v>11000</v>
      </c>
      <c r="M18" s="90">
        <v>10000</v>
      </c>
      <c r="N18" s="90">
        <v>8000</v>
      </c>
      <c r="O18" s="90">
        <v>11000</v>
      </c>
      <c r="P18" s="90">
        <v>10000</v>
      </c>
      <c r="Q18" s="90">
        <v>10000</v>
      </c>
      <c r="R18" s="90">
        <v>19000</v>
      </c>
      <c r="S18" s="90">
        <v>17000</v>
      </c>
      <c r="T18" s="90">
        <v>19000</v>
      </c>
      <c r="U18" s="90">
        <v>16000</v>
      </c>
      <c r="V18" s="90">
        <v>16000</v>
      </c>
      <c r="W18" s="90">
        <v>11000</v>
      </c>
      <c r="X18" s="90">
        <v>9000</v>
      </c>
      <c r="Y18" s="90">
        <v>10000</v>
      </c>
      <c r="Z18" s="90">
        <v>12000</v>
      </c>
      <c r="AA18" s="90">
        <v>11000</v>
      </c>
      <c r="AB18" s="90">
        <v>13000</v>
      </c>
      <c r="AC18" s="90">
        <v>9000</v>
      </c>
      <c r="AD18" s="90">
        <v>11000</v>
      </c>
      <c r="AE18" s="90">
        <v>9000</v>
      </c>
      <c r="AF18" s="90">
        <v>11000</v>
      </c>
      <c r="AG18" s="90">
        <v>19000</v>
      </c>
      <c r="AH18" s="90">
        <v>13000</v>
      </c>
      <c r="AI18" s="90">
        <v>12000</v>
      </c>
      <c r="AJ18" s="90">
        <v>11000</v>
      </c>
      <c r="AK18" s="90">
        <v>11000</v>
      </c>
      <c r="AL18" s="90">
        <v>8000</v>
      </c>
      <c r="AM18" s="90">
        <v>9000</v>
      </c>
      <c r="AN18" s="90">
        <v>10000</v>
      </c>
      <c r="AO18" s="90">
        <v>13000</v>
      </c>
      <c r="AP18" s="90">
        <v>8000</v>
      </c>
      <c r="AQ18" s="90">
        <v>10000</v>
      </c>
      <c r="AR18" s="90">
        <v>15000</v>
      </c>
      <c r="AS18" s="90">
        <v>10000</v>
      </c>
      <c r="AT18" s="90">
        <v>11000</v>
      </c>
      <c r="AU18" s="90">
        <v>18000</v>
      </c>
      <c r="AV18" s="90">
        <v>11000</v>
      </c>
      <c r="AW18" s="90">
        <v>11000</v>
      </c>
      <c r="AX18" s="90">
        <v>14000</v>
      </c>
      <c r="AY18" s="90">
        <v>11000</v>
      </c>
      <c r="AZ18" s="90">
        <v>12000</v>
      </c>
      <c r="BA18" s="90">
        <v>12000</v>
      </c>
      <c r="BB18" s="90">
        <v>11000</v>
      </c>
    </row>
    <row r="19" spans="1:54">
      <c r="A19" s="228"/>
      <c r="B19" s="3" t="s">
        <v>174</v>
      </c>
      <c r="C19" s="1" t="s">
        <v>164</v>
      </c>
      <c r="D19" s="88">
        <v>2400</v>
      </c>
      <c r="E19" s="88">
        <v>1600</v>
      </c>
      <c r="F19" s="88">
        <v>1600</v>
      </c>
      <c r="G19" s="88">
        <v>800</v>
      </c>
      <c r="H19" s="90">
        <v>13000</v>
      </c>
      <c r="I19" s="90">
        <v>11000</v>
      </c>
      <c r="J19" s="90">
        <v>9000</v>
      </c>
      <c r="K19" s="90">
        <v>10000</v>
      </c>
      <c r="L19" s="90">
        <v>11000</v>
      </c>
      <c r="M19" s="90">
        <v>10000</v>
      </c>
      <c r="N19" s="90">
        <v>8000</v>
      </c>
      <c r="O19" s="90">
        <v>11000</v>
      </c>
      <c r="P19" s="90">
        <v>10000</v>
      </c>
      <c r="Q19" s="90">
        <v>10000</v>
      </c>
      <c r="R19" s="90">
        <v>19000</v>
      </c>
      <c r="S19" s="90">
        <v>17000</v>
      </c>
      <c r="T19" s="90">
        <v>19000</v>
      </c>
      <c r="U19" s="90">
        <v>16000</v>
      </c>
      <c r="V19" s="90">
        <v>16000</v>
      </c>
      <c r="W19" s="90">
        <v>11000</v>
      </c>
      <c r="X19" s="90">
        <v>9000</v>
      </c>
      <c r="Y19" s="90">
        <v>10000</v>
      </c>
      <c r="Z19" s="90">
        <v>12000</v>
      </c>
      <c r="AA19" s="90">
        <v>11000</v>
      </c>
      <c r="AB19" s="90">
        <v>13000</v>
      </c>
      <c r="AC19" s="90">
        <v>9000</v>
      </c>
      <c r="AD19" s="90">
        <v>11000</v>
      </c>
      <c r="AE19" s="90">
        <v>9000</v>
      </c>
      <c r="AF19" s="90">
        <v>11000</v>
      </c>
      <c r="AG19" s="90">
        <v>19000</v>
      </c>
      <c r="AH19" s="90">
        <v>13000</v>
      </c>
      <c r="AI19" s="90">
        <v>12000</v>
      </c>
      <c r="AJ19" s="90">
        <v>11000</v>
      </c>
      <c r="AK19" s="90">
        <v>11000</v>
      </c>
      <c r="AL19" s="90">
        <v>8000</v>
      </c>
      <c r="AM19" s="90">
        <v>9000</v>
      </c>
      <c r="AN19" s="90">
        <v>10000</v>
      </c>
      <c r="AO19" s="90">
        <v>13000</v>
      </c>
      <c r="AP19" s="90">
        <v>8000</v>
      </c>
      <c r="AQ19" s="90">
        <v>10000</v>
      </c>
      <c r="AR19" s="90">
        <v>15000</v>
      </c>
      <c r="AS19" s="90">
        <v>10000</v>
      </c>
      <c r="AT19" s="90">
        <v>11000</v>
      </c>
      <c r="AU19" s="90">
        <v>18000</v>
      </c>
      <c r="AV19" s="90">
        <v>11000</v>
      </c>
      <c r="AW19" s="90">
        <v>11000</v>
      </c>
      <c r="AX19" s="90">
        <v>14000</v>
      </c>
      <c r="AY19" s="90">
        <v>11000</v>
      </c>
      <c r="AZ19" s="90">
        <v>12000</v>
      </c>
      <c r="BA19" s="90">
        <v>12000</v>
      </c>
      <c r="BB19" s="90">
        <v>11000</v>
      </c>
    </row>
    <row r="20" spans="1:54">
      <c r="A20" s="228"/>
      <c r="B20" s="3" t="s">
        <v>175</v>
      </c>
      <c r="C20" s="1" t="s">
        <v>164</v>
      </c>
      <c r="D20" s="88">
        <v>2400</v>
      </c>
      <c r="E20" s="88">
        <v>1600</v>
      </c>
      <c r="F20" s="88">
        <v>1600</v>
      </c>
      <c r="G20" s="88">
        <v>800</v>
      </c>
      <c r="H20" s="90">
        <v>13000</v>
      </c>
      <c r="I20" s="90">
        <v>11000</v>
      </c>
      <c r="J20" s="90">
        <v>9000</v>
      </c>
      <c r="K20" s="90">
        <v>10000</v>
      </c>
      <c r="L20" s="90">
        <v>11000</v>
      </c>
      <c r="M20" s="90">
        <v>10000</v>
      </c>
      <c r="N20" s="90">
        <v>8000</v>
      </c>
      <c r="O20" s="90">
        <v>11000</v>
      </c>
      <c r="P20" s="90">
        <v>10000</v>
      </c>
      <c r="Q20" s="90">
        <v>10000</v>
      </c>
      <c r="R20" s="90">
        <v>19000</v>
      </c>
      <c r="S20" s="90">
        <v>17000</v>
      </c>
      <c r="T20" s="90">
        <v>19000</v>
      </c>
      <c r="U20" s="90">
        <v>16000</v>
      </c>
      <c r="V20" s="90">
        <v>16000</v>
      </c>
      <c r="W20" s="90">
        <v>11000</v>
      </c>
      <c r="X20" s="90">
        <v>9000</v>
      </c>
      <c r="Y20" s="90">
        <v>10000</v>
      </c>
      <c r="Z20" s="90">
        <v>12000</v>
      </c>
      <c r="AA20" s="90">
        <v>11000</v>
      </c>
      <c r="AB20" s="90">
        <v>13000</v>
      </c>
      <c r="AC20" s="90">
        <v>9000</v>
      </c>
      <c r="AD20" s="90">
        <v>11000</v>
      </c>
      <c r="AE20" s="90">
        <v>9000</v>
      </c>
      <c r="AF20" s="90">
        <v>11000</v>
      </c>
      <c r="AG20" s="90">
        <v>19000</v>
      </c>
      <c r="AH20" s="90">
        <v>13000</v>
      </c>
      <c r="AI20" s="90">
        <v>12000</v>
      </c>
      <c r="AJ20" s="90">
        <v>11000</v>
      </c>
      <c r="AK20" s="90">
        <v>11000</v>
      </c>
      <c r="AL20" s="90">
        <v>8000</v>
      </c>
      <c r="AM20" s="90">
        <v>9000</v>
      </c>
      <c r="AN20" s="90">
        <v>10000</v>
      </c>
      <c r="AO20" s="90">
        <v>13000</v>
      </c>
      <c r="AP20" s="90">
        <v>8000</v>
      </c>
      <c r="AQ20" s="90">
        <v>10000</v>
      </c>
      <c r="AR20" s="90">
        <v>15000</v>
      </c>
      <c r="AS20" s="90">
        <v>10000</v>
      </c>
      <c r="AT20" s="90">
        <v>11000</v>
      </c>
      <c r="AU20" s="90">
        <v>18000</v>
      </c>
      <c r="AV20" s="90">
        <v>11000</v>
      </c>
      <c r="AW20" s="90">
        <v>11000</v>
      </c>
      <c r="AX20" s="90">
        <v>14000</v>
      </c>
      <c r="AY20" s="90">
        <v>11000</v>
      </c>
      <c r="AZ20" s="90">
        <v>12000</v>
      </c>
      <c r="BA20" s="90">
        <v>12000</v>
      </c>
      <c r="BB20" s="90">
        <v>11000</v>
      </c>
    </row>
    <row r="21" spans="1:54">
      <c r="A21" s="228"/>
      <c r="B21" s="3" t="s">
        <v>176</v>
      </c>
      <c r="C21" s="1" t="s">
        <v>164</v>
      </c>
      <c r="D21" s="88">
        <v>2400</v>
      </c>
      <c r="E21" s="88">
        <v>1600</v>
      </c>
      <c r="F21" s="88">
        <v>1600</v>
      </c>
      <c r="G21" s="88">
        <v>800</v>
      </c>
      <c r="H21" s="90">
        <v>13000</v>
      </c>
      <c r="I21" s="90">
        <v>11000</v>
      </c>
      <c r="J21" s="90">
        <v>9000</v>
      </c>
      <c r="K21" s="90">
        <v>10000</v>
      </c>
      <c r="L21" s="90">
        <v>11000</v>
      </c>
      <c r="M21" s="90">
        <v>10000</v>
      </c>
      <c r="N21" s="90">
        <v>8000</v>
      </c>
      <c r="O21" s="90">
        <v>11000</v>
      </c>
      <c r="P21" s="90">
        <v>10000</v>
      </c>
      <c r="Q21" s="90">
        <v>10000</v>
      </c>
      <c r="R21" s="90">
        <v>19000</v>
      </c>
      <c r="S21" s="90">
        <v>17000</v>
      </c>
      <c r="T21" s="90">
        <v>19000</v>
      </c>
      <c r="U21" s="90">
        <v>16000</v>
      </c>
      <c r="V21" s="90">
        <v>16000</v>
      </c>
      <c r="W21" s="90">
        <v>11000</v>
      </c>
      <c r="X21" s="90">
        <v>9000</v>
      </c>
      <c r="Y21" s="90">
        <v>10000</v>
      </c>
      <c r="Z21" s="90">
        <v>12000</v>
      </c>
      <c r="AA21" s="90">
        <v>11000</v>
      </c>
      <c r="AB21" s="90">
        <v>13000</v>
      </c>
      <c r="AC21" s="90">
        <v>9000</v>
      </c>
      <c r="AD21" s="90">
        <v>11000</v>
      </c>
      <c r="AE21" s="90">
        <v>9000</v>
      </c>
      <c r="AF21" s="90">
        <v>11000</v>
      </c>
      <c r="AG21" s="90">
        <v>19000</v>
      </c>
      <c r="AH21" s="90">
        <v>13000</v>
      </c>
      <c r="AI21" s="90">
        <v>12000</v>
      </c>
      <c r="AJ21" s="90">
        <v>11000</v>
      </c>
      <c r="AK21" s="90">
        <v>11000</v>
      </c>
      <c r="AL21" s="90">
        <v>8000</v>
      </c>
      <c r="AM21" s="90">
        <v>9000</v>
      </c>
      <c r="AN21" s="90">
        <v>10000</v>
      </c>
      <c r="AO21" s="90">
        <v>13000</v>
      </c>
      <c r="AP21" s="90">
        <v>8000</v>
      </c>
      <c r="AQ21" s="90">
        <v>10000</v>
      </c>
      <c r="AR21" s="90">
        <v>15000</v>
      </c>
      <c r="AS21" s="90">
        <v>10000</v>
      </c>
      <c r="AT21" s="90">
        <v>11000</v>
      </c>
      <c r="AU21" s="90">
        <v>18000</v>
      </c>
      <c r="AV21" s="90">
        <v>11000</v>
      </c>
      <c r="AW21" s="90">
        <v>11000</v>
      </c>
      <c r="AX21" s="90">
        <v>14000</v>
      </c>
      <c r="AY21" s="90">
        <v>11000</v>
      </c>
      <c r="AZ21" s="90">
        <v>12000</v>
      </c>
      <c r="BA21" s="90">
        <v>12000</v>
      </c>
      <c r="BB21" s="90">
        <v>11000</v>
      </c>
    </row>
    <row r="22" spans="1:54">
      <c r="A22" s="229" t="s">
        <v>177</v>
      </c>
      <c r="B22" s="4" t="s">
        <v>178</v>
      </c>
      <c r="C22" s="5" t="s">
        <v>164</v>
      </c>
      <c r="D22" s="89">
        <v>2400</v>
      </c>
      <c r="E22" s="89">
        <v>1600</v>
      </c>
      <c r="F22" s="89">
        <v>1600</v>
      </c>
      <c r="G22" s="89">
        <v>800</v>
      </c>
      <c r="H22" s="89">
        <v>13000</v>
      </c>
      <c r="I22" s="89">
        <v>11000</v>
      </c>
      <c r="J22" s="89">
        <v>9000</v>
      </c>
      <c r="K22" s="89">
        <v>10000</v>
      </c>
      <c r="L22" s="89">
        <v>11000</v>
      </c>
      <c r="M22" s="89">
        <v>10000</v>
      </c>
      <c r="N22" s="89">
        <v>8000</v>
      </c>
      <c r="O22" s="89">
        <v>11000</v>
      </c>
      <c r="P22" s="89">
        <v>10000</v>
      </c>
      <c r="Q22" s="89">
        <v>10000</v>
      </c>
      <c r="R22" s="89">
        <v>19000</v>
      </c>
      <c r="S22" s="89">
        <v>17000</v>
      </c>
      <c r="T22" s="89">
        <v>19000</v>
      </c>
      <c r="U22" s="89">
        <v>16000</v>
      </c>
      <c r="V22" s="89">
        <v>16000</v>
      </c>
      <c r="W22" s="89">
        <v>11000</v>
      </c>
      <c r="X22" s="89">
        <v>9000</v>
      </c>
      <c r="Y22" s="89">
        <v>10000</v>
      </c>
      <c r="Z22" s="89">
        <v>12000</v>
      </c>
      <c r="AA22" s="89">
        <v>11000</v>
      </c>
      <c r="AB22" s="89">
        <v>13000</v>
      </c>
      <c r="AC22" s="89">
        <v>9000</v>
      </c>
      <c r="AD22" s="89">
        <v>11000</v>
      </c>
      <c r="AE22" s="89">
        <v>9000</v>
      </c>
      <c r="AF22" s="89">
        <v>11000</v>
      </c>
      <c r="AG22" s="89">
        <v>19000</v>
      </c>
      <c r="AH22" s="89">
        <v>13000</v>
      </c>
      <c r="AI22" s="89">
        <v>12000</v>
      </c>
      <c r="AJ22" s="89">
        <v>11000</v>
      </c>
      <c r="AK22" s="89">
        <v>11000</v>
      </c>
      <c r="AL22" s="89">
        <v>8000</v>
      </c>
      <c r="AM22" s="89">
        <v>9000</v>
      </c>
      <c r="AN22" s="89">
        <v>10000</v>
      </c>
      <c r="AO22" s="89">
        <v>13000</v>
      </c>
      <c r="AP22" s="89">
        <v>8000</v>
      </c>
      <c r="AQ22" s="89">
        <v>10000</v>
      </c>
      <c r="AR22" s="89">
        <v>15000</v>
      </c>
      <c r="AS22" s="89">
        <v>10000</v>
      </c>
      <c r="AT22" s="89">
        <v>11000</v>
      </c>
      <c r="AU22" s="89">
        <v>18000</v>
      </c>
      <c r="AV22" s="89">
        <v>11000</v>
      </c>
      <c r="AW22" s="89">
        <v>11000</v>
      </c>
      <c r="AX22" s="89">
        <v>14000</v>
      </c>
      <c r="AY22" s="89">
        <v>11000</v>
      </c>
      <c r="AZ22" s="89">
        <v>12000</v>
      </c>
      <c r="BA22" s="89">
        <v>12000</v>
      </c>
      <c r="BB22" s="89">
        <v>11000</v>
      </c>
    </row>
    <row r="23" spans="1:54">
      <c r="A23" s="229"/>
      <c r="B23" s="4" t="s">
        <v>179</v>
      </c>
      <c r="C23" s="5" t="s">
        <v>164</v>
      </c>
      <c r="D23" s="89">
        <v>2400</v>
      </c>
      <c r="E23" s="89">
        <v>1600</v>
      </c>
      <c r="F23" s="89">
        <v>1600</v>
      </c>
      <c r="G23" s="89">
        <v>800</v>
      </c>
      <c r="H23" s="89">
        <v>13000</v>
      </c>
      <c r="I23" s="89">
        <v>11000</v>
      </c>
      <c r="J23" s="89">
        <v>9000</v>
      </c>
      <c r="K23" s="89">
        <v>10000</v>
      </c>
      <c r="L23" s="89">
        <v>11000</v>
      </c>
      <c r="M23" s="89">
        <v>10000</v>
      </c>
      <c r="N23" s="89">
        <v>8000</v>
      </c>
      <c r="O23" s="89">
        <v>11000</v>
      </c>
      <c r="P23" s="89">
        <v>10000</v>
      </c>
      <c r="Q23" s="89">
        <v>10000</v>
      </c>
      <c r="R23" s="89">
        <v>19000</v>
      </c>
      <c r="S23" s="89">
        <v>17000</v>
      </c>
      <c r="T23" s="89">
        <v>19000</v>
      </c>
      <c r="U23" s="89">
        <v>16000</v>
      </c>
      <c r="V23" s="89">
        <v>16000</v>
      </c>
      <c r="W23" s="89">
        <v>11000</v>
      </c>
      <c r="X23" s="89">
        <v>9000</v>
      </c>
      <c r="Y23" s="89">
        <v>10000</v>
      </c>
      <c r="Z23" s="89">
        <v>12000</v>
      </c>
      <c r="AA23" s="89">
        <v>11000</v>
      </c>
      <c r="AB23" s="89">
        <v>13000</v>
      </c>
      <c r="AC23" s="89">
        <v>9000</v>
      </c>
      <c r="AD23" s="89">
        <v>11000</v>
      </c>
      <c r="AE23" s="89">
        <v>9000</v>
      </c>
      <c r="AF23" s="89">
        <v>11000</v>
      </c>
      <c r="AG23" s="89">
        <v>19000</v>
      </c>
      <c r="AH23" s="89">
        <v>13000</v>
      </c>
      <c r="AI23" s="89">
        <v>12000</v>
      </c>
      <c r="AJ23" s="89">
        <v>11000</v>
      </c>
      <c r="AK23" s="89">
        <v>11000</v>
      </c>
      <c r="AL23" s="89">
        <v>8000</v>
      </c>
      <c r="AM23" s="89">
        <v>9000</v>
      </c>
      <c r="AN23" s="89">
        <v>10000</v>
      </c>
      <c r="AO23" s="89">
        <v>13000</v>
      </c>
      <c r="AP23" s="89">
        <v>8000</v>
      </c>
      <c r="AQ23" s="89">
        <v>10000</v>
      </c>
      <c r="AR23" s="89">
        <v>15000</v>
      </c>
      <c r="AS23" s="89">
        <v>10000</v>
      </c>
      <c r="AT23" s="89">
        <v>11000</v>
      </c>
      <c r="AU23" s="89">
        <v>18000</v>
      </c>
      <c r="AV23" s="89">
        <v>11000</v>
      </c>
      <c r="AW23" s="89">
        <v>11000</v>
      </c>
      <c r="AX23" s="89">
        <v>14000</v>
      </c>
      <c r="AY23" s="89">
        <v>11000</v>
      </c>
      <c r="AZ23" s="89">
        <v>12000</v>
      </c>
      <c r="BA23" s="89">
        <v>12000</v>
      </c>
      <c r="BB23" s="89">
        <v>11000</v>
      </c>
    </row>
    <row r="24" spans="1:54">
      <c r="A24" s="229"/>
      <c r="B24" s="4" t="s">
        <v>180</v>
      </c>
      <c r="C24" s="5" t="s">
        <v>164</v>
      </c>
      <c r="D24" s="89">
        <v>2400</v>
      </c>
      <c r="E24" s="89">
        <v>1600</v>
      </c>
      <c r="F24" s="89">
        <v>1600</v>
      </c>
      <c r="G24" s="89">
        <v>800</v>
      </c>
      <c r="H24" s="89">
        <v>13000</v>
      </c>
      <c r="I24" s="89">
        <v>11000</v>
      </c>
      <c r="J24" s="89">
        <v>9000</v>
      </c>
      <c r="K24" s="89">
        <v>10000</v>
      </c>
      <c r="L24" s="89">
        <v>11000</v>
      </c>
      <c r="M24" s="89">
        <v>10000</v>
      </c>
      <c r="N24" s="89">
        <v>8000</v>
      </c>
      <c r="O24" s="89">
        <v>11000</v>
      </c>
      <c r="P24" s="89">
        <v>10000</v>
      </c>
      <c r="Q24" s="89">
        <v>10000</v>
      </c>
      <c r="R24" s="89">
        <v>19000</v>
      </c>
      <c r="S24" s="89">
        <v>17000</v>
      </c>
      <c r="T24" s="89">
        <v>19000</v>
      </c>
      <c r="U24" s="89">
        <v>16000</v>
      </c>
      <c r="V24" s="89">
        <v>16000</v>
      </c>
      <c r="W24" s="89">
        <v>11000</v>
      </c>
      <c r="X24" s="89">
        <v>9000</v>
      </c>
      <c r="Y24" s="89">
        <v>10000</v>
      </c>
      <c r="Z24" s="89">
        <v>12000</v>
      </c>
      <c r="AA24" s="89">
        <v>11000</v>
      </c>
      <c r="AB24" s="89">
        <v>13000</v>
      </c>
      <c r="AC24" s="89">
        <v>9000</v>
      </c>
      <c r="AD24" s="89">
        <v>11000</v>
      </c>
      <c r="AE24" s="89">
        <v>9000</v>
      </c>
      <c r="AF24" s="89">
        <v>11000</v>
      </c>
      <c r="AG24" s="89">
        <v>19000</v>
      </c>
      <c r="AH24" s="89">
        <v>13000</v>
      </c>
      <c r="AI24" s="89">
        <v>12000</v>
      </c>
      <c r="AJ24" s="89">
        <v>11000</v>
      </c>
      <c r="AK24" s="89">
        <v>11000</v>
      </c>
      <c r="AL24" s="89">
        <v>8000</v>
      </c>
      <c r="AM24" s="89">
        <v>9000</v>
      </c>
      <c r="AN24" s="89">
        <v>10000</v>
      </c>
      <c r="AO24" s="89">
        <v>13000</v>
      </c>
      <c r="AP24" s="89">
        <v>8000</v>
      </c>
      <c r="AQ24" s="89">
        <v>10000</v>
      </c>
      <c r="AR24" s="89">
        <v>15000</v>
      </c>
      <c r="AS24" s="89">
        <v>10000</v>
      </c>
      <c r="AT24" s="89">
        <v>11000</v>
      </c>
      <c r="AU24" s="89">
        <v>18000</v>
      </c>
      <c r="AV24" s="89">
        <v>11000</v>
      </c>
      <c r="AW24" s="89">
        <v>11000</v>
      </c>
      <c r="AX24" s="89">
        <v>14000</v>
      </c>
      <c r="AY24" s="89">
        <v>11000</v>
      </c>
      <c r="AZ24" s="89">
        <v>12000</v>
      </c>
      <c r="BA24" s="89">
        <v>12000</v>
      </c>
      <c r="BB24" s="89">
        <v>11000</v>
      </c>
    </row>
    <row r="25" spans="1:54">
      <c r="A25" s="229"/>
      <c r="B25" s="4" t="s">
        <v>181</v>
      </c>
      <c r="C25" s="5" t="s">
        <v>164</v>
      </c>
      <c r="D25" s="89">
        <v>2400</v>
      </c>
      <c r="E25" s="89">
        <v>1600</v>
      </c>
      <c r="F25" s="89">
        <v>1600</v>
      </c>
      <c r="G25" s="89">
        <v>800</v>
      </c>
      <c r="H25" s="89">
        <v>13000</v>
      </c>
      <c r="I25" s="89">
        <v>11000</v>
      </c>
      <c r="J25" s="89">
        <v>9000</v>
      </c>
      <c r="K25" s="89">
        <v>10000</v>
      </c>
      <c r="L25" s="89">
        <v>11000</v>
      </c>
      <c r="M25" s="89">
        <v>10000</v>
      </c>
      <c r="N25" s="89">
        <v>8000</v>
      </c>
      <c r="O25" s="89">
        <v>11000</v>
      </c>
      <c r="P25" s="89">
        <v>10000</v>
      </c>
      <c r="Q25" s="89">
        <v>10000</v>
      </c>
      <c r="R25" s="89">
        <v>19000</v>
      </c>
      <c r="S25" s="89">
        <v>17000</v>
      </c>
      <c r="T25" s="89">
        <v>19000</v>
      </c>
      <c r="U25" s="89">
        <v>16000</v>
      </c>
      <c r="V25" s="89">
        <v>16000</v>
      </c>
      <c r="W25" s="89">
        <v>11000</v>
      </c>
      <c r="X25" s="89">
        <v>9000</v>
      </c>
      <c r="Y25" s="89">
        <v>10000</v>
      </c>
      <c r="Z25" s="89">
        <v>12000</v>
      </c>
      <c r="AA25" s="89">
        <v>11000</v>
      </c>
      <c r="AB25" s="89">
        <v>13000</v>
      </c>
      <c r="AC25" s="89">
        <v>9000</v>
      </c>
      <c r="AD25" s="89">
        <v>11000</v>
      </c>
      <c r="AE25" s="89">
        <v>9000</v>
      </c>
      <c r="AF25" s="89">
        <v>11000</v>
      </c>
      <c r="AG25" s="89">
        <v>19000</v>
      </c>
      <c r="AH25" s="89">
        <v>13000</v>
      </c>
      <c r="AI25" s="89">
        <v>12000</v>
      </c>
      <c r="AJ25" s="89">
        <v>11000</v>
      </c>
      <c r="AK25" s="89">
        <v>11000</v>
      </c>
      <c r="AL25" s="89">
        <v>8000</v>
      </c>
      <c r="AM25" s="89">
        <v>9000</v>
      </c>
      <c r="AN25" s="89">
        <v>10000</v>
      </c>
      <c r="AO25" s="89">
        <v>13000</v>
      </c>
      <c r="AP25" s="89">
        <v>8000</v>
      </c>
      <c r="AQ25" s="89">
        <v>10000</v>
      </c>
      <c r="AR25" s="89">
        <v>15000</v>
      </c>
      <c r="AS25" s="89">
        <v>10000</v>
      </c>
      <c r="AT25" s="89">
        <v>11000</v>
      </c>
      <c r="AU25" s="89">
        <v>18000</v>
      </c>
      <c r="AV25" s="89">
        <v>11000</v>
      </c>
      <c r="AW25" s="89">
        <v>11000</v>
      </c>
      <c r="AX25" s="89">
        <v>14000</v>
      </c>
      <c r="AY25" s="89">
        <v>11000</v>
      </c>
      <c r="AZ25" s="89">
        <v>12000</v>
      </c>
      <c r="BA25" s="89">
        <v>12000</v>
      </c>
      <c r="BB25" s="89">
        <v>11000</v>
      </c>
    </row>
  </sheetData>
  <sheetProtection sheet="1" objects="1" scenarios="1" selectLockedCells="1"/>
  <mergeCells count="9">
    <mergeCell ref="H1:BB1"/>
    <mergeCell ref="A1:A2"/>
    <mergeCell ref="B1:B2"/>
    <mergeCell ref="C1:C2"/>
    <mergeCell ref="A22:A25"/>
    <mergeCell ref="A3:A8"/>
    <mergeCell ref="A9:A15"/>
    <mergeCell ref="A16:A21"/>
    <mergeCell ref="D1:G1"/>
  </mergeCells>
  <phoneticPr fontId="5"/>
  <pageMargins left="0.70866141732283472" right="0.70866141732283472" top="0.74803149606299213" bottom="0.74803149606299213" header="0.31496062992125984" footer="0.31496062992125984"/>
  <pageSetup paperSize="9" scale="20"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国土交通省</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行政情報化推進課</dc:creator>
  <cp:keywords/>
  <dc:description/>
  <cp:lastModifiedBy>masahide.fukumoto</cp:lastModifiedBy>
  <cp:revision/>
  <dcterms:created xsi:type="dcterms:W3CDTF">2014-01-15T10:06:00Z</dcterms:created>
  <dcterms:modified xsi:type="dcterms:W3CDTF">2025-10-21T08:11:00Z</dcterms:modified>
  <cp:category/>
  <cp:contentStatus/>
</cp:coreProperties>
</file>